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S:\Academic Units\Funding\TA Funding\1. TA Templates and Instructions\TA Rationales\"/>
    </mc:Choice>
  </mc:AlternateContent>
  <xr:revisionPtr revIDLastSave="0" documentId="8_{C13145C1-1FB6-4185-9FC1-34D53FE65C1D}" xr6:coauthVersionLast="45" xr6:coauthVersionMax="45" xr10:uidLastSave="{00000000-0000-0000-0000-000000000000}"/>
  <bookViews>
    <workbookView xWindow="-120" yWindow="-120" windowWidth="25440" windowHeight="15390" activeTab="3" xr2:uid="{00000000-000D-0000-FFFF-FFFF00000000}"/>
  </bookViews>
  <sheets>
    <sheet name="Instructions" sheetId="6" r:id="rId1"/>
    <sheet name="Lecture with PRA or TUT" sheetId="9" r:id="rId2"/>
    <sheet name="Appendix A" sheetId="7" r:id="rId3"/>
    <sheet name="Appendix B" sheetId="10" r:id="rId4"/>
    <sheet name="Course Enrolment Flux Rate" sheetId="3" state="hidden" r:id="rId5"/>
  </sheets>
  <definedNames>
    <definedName name="_xlnm.Print_Area" localSheetId="2">'Appendix A'!$B$2:$L$34</definedName>
    <definedName name="_xlnm.Print_Area" localSheetId="3">'Appendix B'!$B$2:$T$31</definedName>
    <definedName name="_xlnm.Print_Area" localSheetId="4">'Course Enrolment Flux Rate'!$A$1:$M$16</definedName>
    <definedName name="_xlnm.Print_Area" localSheetId="0">Instructions!$B$1:$X$65</definedName>
    <definedName name="_xlnm.Print_Area" localSheetId="1">'Lecture with PRA or TUT'!$A$1:$P$49</definedName>
    <definedName name="_xlnm.Print_Titles" localSheetId="0">Instructions!$1:$2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9" l="1"/>
  <c r="C25" i="9"/>
  <c r="J32" i="9"/>
  <c r="F37" i="9" l="1"/>
  <c r="I34" i="9" l="1"/>
  <c r="H34" i="9"/>
  <c r="C35" i="9"/>
  <c r="D34" i="9"/>
  <c r="C33" i="9"/>
  <c r="C32" i="9"/>
  <c r="C15" i="9"/>
  <c r="F33" i="9" s="1"/>
  <c r="C14" i="9"/>
  <c r="F35" i="9" s="1"/>
  <c r="C26" i="9"/>
  <c r="E37" i="9" l="1"/>
  <c r="G37" i="9"/>
  <c r="G38" i="9"/>
  <c r="E38" i="9"/>
  <c r="J38" i="9" s="1"/>
  <c r="J34" i="9"/>
  <c r="J33" i="9"/>
  <c r="F32" i="9"/>
  <c r="E36" i="9"/>
  <c r="G36" i="9"/>
  <c r="K5" i="3"/>
  <c r="A5" i="3"/>
  <c r="K4" i="3"/>
  <c r="A4" i="3"/>
  <c r="B1" i="3"/>
  <c r="C37" i="9"/>
  <c r="F36" i="9"/>
  <c r="C36" i="9"/>
  <c r="C43" i="6"/>
  <c r="C42" i="6"/>
  <c r="C32" i="6"/>
  <c r="C31" i="6"/>
  <c r="J37" i="9" l="1"/>
  <c r="J36" i="9"/>
  <c r="G35" i="9"/>
  <c r="E35" i="9"/>
  <c r="J35" i="9" l="1"/>
  <c r="C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Keshani Wijesuriya</author>
  </authors>
  <commentList>
    <comment ref="G34" authorId="0" shapeId="0" xr:uid="{00000000-0006-0000-0000-000001000000}">
      <text>
        <r>
          <rPr>
            <b/>
            <sz val="9"/>
            <color indexed="81"/>
            <rFont val="Tahoma"/>
            <family val="2"/>
          </rPr>
          <t xml:space="preserve"> </t>
        </r>
        <r>
          <rPr>
            <sz val="8"/>
            <color indexed="81"/>
            <rFont val="Tahoma"/>
            <family val="2"/>
          </rPr>
          <t>Manual input by Business Officer</t>
        </r>
      </text>
    </comment>
    <comment ref="G35" authorId="0" shapeId="0" xr:uid="{00000000-0006-0000-0000-000002000000}">
      <text>
        <r>
          <rPr>
            <sz val="8"/>
            <color indexed="81"/>
            <rFont val="Tahoma"/>
            <family val="2"/>
          </rPr>
          <t>Manual input by Business Officer</t>
        </r>
      </text>
    </comment>
    <comment ref="G36" authorId="0" shapeId="0" xr:uid="{00000000-0006-0000-0000-000003000000}">
      <text>
        <r>
          <rPr>
            <sz val="8"/>
            <color indexed="81"/>
            <rFont val="Tahoma"/>
            <family val="2"/>
          </rPr>
          <t>Manual input by department Business Officer</t>
        </r>
      </text>
    </comment>
    <comment ref="D37" authorId="0" shapeId="0" xr:uid="{00000000-0006-0000-0000-000004000000}">
      <text>
        <r>
          <rPr>
            <sz val="8"/>
            <color indexed="81"/>
            <rFont val="Calibri"/>
            <family val="2"/>
            <scheme val="minor"/>
          </rPr>
          <t>Select from Drop List</t>
        </r>
      </text>
    </comment>
    <comment ref="D38" authorId="0" shapeId="0" xr:uid="{00000000-0006-0000-0000-000005000000}">
      <text>
        <r>
          <rPr>
            <sz val="8"/>
            <color indexed="81"/>
            <rFont val="Calibri"/>
            <family val="2"/>
            <scheme val="minor"/>
          </rPr>
          <t>Select from Drop List</t>
        </r>
      </text>
    </comment>
    <comment ref="D39" authorId="0" shapeId="0" xr:uid="{00000000-0006-0000-0000-000006000000}">
      <text>
        <r>
          <rPr>
            <sz val="8"/>
            <color indexed="81"/>
            <rFont val="Calibri"/>
            <family val="2"/>
            <scheme val="minor"/>
          </rPr>
          <t>Select from Drop List</t>
        </r>
      </text>
    </comment>
    <comment ref="D40" authorId="1" shapeId="0" xr:uid="{00000000-0006-0000-0000-000007000000}">
      <text>
        <r>
          <rPr>
            <sz val="8"/>
            <color indexed="81"/>
            <rFont val="Calibri"/>
            <family val="2"/>
            <scheme val="minor"/>
          </rPr>
          <t>Select from Drop List</t>
        </r>
      </text>
    </comment>
    <comment ref="G40" authorId="0" shapeId="0" xr:uid="{00000000-0006-0000-0000-000008000000}">
      <text>
        <r>
          <rPr>
            <sz val="8"/>
            <color indexed="81"/>
            <rFont val="Tahoma"/>
            <family val="2"/>
          </rPr>
          <t>Manual input by department Business Officer</t>
        </r>
      </text>
    </comment>
    <comment ref="C42" authorId="0" shapeId="0" xr:uid="{00000000-0006-0000-0000-000009000000}">
      <text>
        <r>
          <rPr>
            <sz val="8"/>
            <color indexed="81"/>
            <rFont val="Tahoma"/>
            <family val="2"/>
          </rPr>
          <t>Formula driven. Expected number of TAs for a course of this size, and with this many tutorial/practical sections</t>
        </r>
      </text>
    </comment>
    <comment ref="C43" authorId="0" shapeId="0" xr:uid="{00000000-0006-0000-0000-00000A000000}">
      <text>
        <r>
          <rPr>
            <sz val="9"/>
            <color indexed="81"/>
            <rFont val="Tahoma"/>
            <family val="2"/>
          </rPr>
          <t>Formula driven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Keshani Wijesuriya</author>
    <author>Yanyan Fan</author>
  </authors>
  <commentList>
    <comment ref="H14" authorId="0" shapeId="0" xr:uid="{00000000-0006-0000-0100-000001000000}">
      <text>
        <r>
          <rPr>
            <sz val="8"/>
            <color indexed="81"/>
            <rFont val="Tahoma"/>
            <family val="2"/>
          </rPr>
          <t>Manual input by Department Business Officer, if applicable.</t>
        </r>
      </text>
    </comment>
    <comment ref="H15" authorId="0" shapeId="0" xr:uid="{00000000-0006-0000-0100-000002000000}">
      <text>
        <r>
          <rPr>
            <sz val="8"/>
            <color indexed="81"/>
            <rFont val="Tahoma"/>
            <family val="2"/>
          </rPr>
          <t>Manual input by Department Business Officer, if applicable.</t>
        </r>
      </text>
    </comment>
    <comment ref="H17" authorId="0" shapeId="0" xr:uid="{00000000-0006-0000-0100-000003000000}">
      <text>
        <r>
          <rPr>
            <sz val="8"/>
            <color indexed="81"/>
            <rFont val="Tahoma"/>
            <family val="2"/>
          </rPr>
          <t>Manual input by Department Business Officer, if applicable.</t>
        </r>
      </text>
    </comment>
    <comment ref="D20" authorId="1" shapeId="0" xr:uid="{00000000-0006-0000-0100-000004000000}">
      <text>
        <r>
          <rPr>
            <sz val="8"/>
            <color indexed="81"/>
            <rFont val="Calibri"/>
            <family val="2"/>
            <scheme val="minor"/>
          </rPr>
          <t>Select from Drop List</t>
        </r>
      </text>
    </comment>
    <comment ref="D21" authorId="1" shapeId="0" xr:uid="{00000000-0006-0000-0100-000005000000}">
      <text>
        <r>
          <rPr>
            <sz val="8"/>
            <color indexed="81"/>
            <rFont val="Calibri"/>
            <family val="2"/>
            <scheme val="minor"/>
          </rPr>
          <t>Select from Drop List</t>
        </r>
      </text>
    </comment>
    <comment ref="D22" authorId="1" shapeId="0" xr:uid="{00000000-0006-0000-0100-000006000000}">
      <text>
        <r>
          <rPr>
            <sz val="8"/>
            <color indexed="81"/>
            <rFont val="Calibri"/>
            <family val="2"/>
            <scheme val="minor"/>
          </rPr>
          <t>Select from Drop List</t>
        </r>
      </text>
    </comment>
    <comment ref="D23" authorId="0" shapeId="0" xr:uid="{00000000-0006-0000-0100-000007000000}">
      <text>
        <r>
          <rPr>
            <sz val="8"/>
            <color indexed="81"/>
            <rFont val="Calibri"/>
            <family val="2"/>
            <scheme val="minor"/>
          </rPr>
          <t>Select from Drop List</t>
        </r>
      </text>
    </comment>
    <comment ref="H23" authorId="0" shapeId="0" xr:uid="{00000000-0006-0000-0100-000008000000}">
      <text>
        <r>
          <rPr>
            <sz val="8"/>
            <color indexed="81"/>
            <rFont val="Tahoma"/>
            <family val="2"/>
          </rPr>
          <t>Manual input by Department Business Officer, if applicable.</t>
        </r>
      </text>
    </comment>
    <comment ref="C25" authorId="1" shapeId="0" xr:uid="{00000000-0006-0000-0100-000009000000}">
      <text>
        <r>
          <rPr>
            <sz val="8"/>
            <color indexed="81"/>
            <rFont val="Tahoma"/>
            <family val="2"/>
          </rPr>
          <t>Formula driven. Expected number of TAs for a course of this size, and with this many tutorial/practical sections.</t>
        </r>
      </text>
    </comment>
    <comment ref="C26" authorId="1" shapeId="0" xr:uid="{00000000-0006-0000-0100-00000A000000}">
      <text>
        <r>
          <rPr>
            <sz val="8"/>
            <color indexed="81"/>
            <rFont val="Tahoma"/>
            <family val="2"/>
          </rPr>
          <t>Formula driven</t>
        </r>
      </text>
    </comment>
  </commentList>
</comments>
</file>

<file path=xl/sharedStrings.xml><?xml version="1.0" encoding="utf-8"?>
<sst xmlns="http://schemas.openxmlformats.org/spreadsheetml/2006/main" count="228" uniqueCount="170">
  <si>
    <t>Department Name:</t>
  </si>
  <si>
    <t>Course Number:</t>
  </si>
  <si>
    <t>Students</t>
  </si>
  <si>
    <t>Training</t>
  </si>
  <si>
    <t>Preparation</t>
  </si>
  <si>
    <t>Invigilation</t>
  </si>
  <si>
    <t>Sections</t>
  </si>
  <si>
    <t>TA ratio:</t>
  </si>
  <si>
    <t>Hour/Student</t>
  </si>
  <si>
    <t>Enrolment</t>
  </si>
  <si>
    <t>Course Name</t>
  </si>
  <si>
    <t>Sept</t>
  </si>
  <si>
    <t>Oct</t>
  </si>
  <si>
    <t>Nov</t>
  </si>
  <si>
    <t>Dec</t>
  </si>
  <si>
    <t>Jan</t>
  </si>
  <si>
    <t>Feb</t>
  </si>
  <si>
    <t>March</t>
  </si>
  <si>
    <t>Department</t>
  </si>
  <si>
    <t>April</t>
  </si>
  <si>
    <t>*</t>
  </si>
  <si>
    <t>Number of Sections</t>
  </si>
  <si>
    <t>Type of TA Duties</t>
  </si>
  <si>
    <t>Hour(s) per section</t>
  </si>
  <si>
    <t>Hour(s) per student</t>
  </si>
  <si>
    <t>Total TA hours</t>
  </si>
  <si>
    <t>Practical (Lab)</t>
  </si>
  <si>
    <t>Tutorial</t>
  </si>
  <si>
    <t>Hour(s) per course</t>
  </si>
  <si>
    <t>Enrolment Flux Rate</t>
  </si>
  <si>
    <t>* Enrolment Flux Rate = (Course Enrolment Cap - Actual average enrolment of the term) / Course Enrolment Cap</t>
  </si>
  <si>
    <t>Course Title:</t>
  </si>
  <si>
    <r>
      <t>*</t>
    </r>
    <r>
      <rPr>
        <b/>
        <sz val="11"/>
        <color theme="1"/>
        <rFont val="Calibri"/>
        <family val="2"/>
        <scheme val="minor"/>
      </rPr>
      <t>Actual averge enrolment of the term</t>
    </r>
    <r>
      <rPr>
        <sz val="11"/>
        <color theme="1"/>
        <rFont val="Calibri"/>
        <family val="2"/>
        <scheme val="minor"/>
      </rPr>
      <t xml:space="preserve">, for Fall term, it is based on September, October, November and December enrolment, for Winter term, the enrolment is based on January, February, March and April enrolment . </t>
    </r>
  </si>
  <si>
    <t>XYZ</t>
  </si>
  <si>
    <t>ABC201H</t>
  </si>
  <si>
    <t>ABCDEF</t>
  </si>
  <si>
    <t>Field Number</t>
  </si>
  <si>
    <t>Field Name</t>
  </si>
  <si>
    <t>Department Name</t>
  </si>
  <si>
    <t>Students per Practical Section Cap</t>
  </si>
  <si>
    <t>Students per Tutorial Section Cap</t>
  </si>
  <si>
    <t>Practical (Lab) Hours:</t>
  </si>
  <si>
    <t>Tutorial Hours:</t>
  </si>
  <si>
    <t>Training Hours:</t>
  </si>
  <si>
    <t>Preparation Hours:</t>
  </si>
  <si>
    <t>Marking Hours:</t>
  </si>
  <si>
    <t>Invigilation Hours:</t>
  </si>
  <si>
    <t>Markings Hours:</t>
  </si>
  <si>
    <t>Consulting/meeting with course supervisor</t>
  </si>
  <si>
    <t>Office hours</t>
  </si>
  <si>
    <t>Laboratory reports</t>
  </si>
  <si>
    <t>Enter the course code (i.e. BIO153H)</t>
  </si>
  <si>
    <t>Enter the course title (i.e. Diversity of Organisms )</t>
  </si>
  <si>
    <t>Developing/Maintaining course website</t>
  </si>
  <si>
    <t>Instructions</t>
  </si>
  <si>
    <t>Enter department name</t>
  </si>
  <si>
    <t>Field Description</t>
  </si>
  <si>
    <t xml:space="preserve">Refer to "Appendix A" for duties. </t>
  </si>
  <si>
    <t>Appendix A</t>
  </si>
  <si>
    <t>Examples:</t>
  </si>
  <si>
    <t>Marking</t>
  </si>
  <si>
    <t>Assignments</t>
  </si>
  <si>
    <t>Per Section</t>
  </si>
  <si>
    <t>Time required for TAs to prep for specific tasks.</t>
  </si>
  <si>
    <t>How to mark tests/assignments etc.</t>
  </si>
  <si>
    <t>Preparing to lead tutorials/set-up labs</t>
  </si>
  <si>
    <t>Blackboard discussion board/email responses</t>
  </si>
  <si>
    <t>Total Number of Practicals</t>
  </si>
  <si>
    <t>Total Number of Tutorials</t>
  </si>
  <si>
    <t>Per Student</t>
    <phoneticPr fontId="15" type="noConversion"/>
  </si>
  <si>
    <t>Attrition Rate</t>
  </si>
  <si>
    <t>After Attrition Rate</t>
  </si>
  <si>
    <t>Peak Enrolment of the Term</t>
  </si>
  <si>
    <t xml:space="preserve">Refer to "Appendix B" for TA attrition &amp; TA budget process. </t>
  </si>
  <si>
    <t>Appendix B</t>
  </si>
  <si>
    <t>n/a</t>
  </si>
  <si>
    <t>Hour(s) per TA</t>
  </si>
  <si>
    <t>Peak Enrolment of Prior Year</t>
  </si>
  <si>
    <t>Peak Enrolment of Prior Year:</t>
  </si>
  <si>
    <t>Additional Contact</t>
  </si>
  <si>
    <r>
      <t xml:space="preserve">How to lead discussion-based </t>
    </r>
    <r>
      <rPr>
        <sz val="11"/>
        <rFont val="Calibri (Body)"/>
      </rPr>
      <t>t</t>
    </r>
    <r>
      <rPr>
        <sz val="11"/>
        <rFont val="Calibri"/>
        <family val="2"/>
        <scheme val="minor"/>
      </rPr>
      <t>utorial</t>
    </r>
  </si>
  <si>
    <r>
      <t xml:space="preserve">How to lead review and Q&amp;A </t>
    </r>
    <r>
      <rPr>
        <sz val="11"/>
        <rFont val="Calibri (Body)"/>
      </rPr>
      <t>s</t>
    </r>
    <r>
      <rPr>
        <sz val="11"/>
        <rFont val="Calibri"/>
        <family val="2"/>
        <scheme val="minor"/>
      </rPr>
      <t>ession</t>
    </r>
  </si>
  <si>
    <r>
      <t>Quizzes</t>
    </r>
    <r>
      <rPr>
        <sz val="11"/>
        <rFont val="Calibri (Body)"/>
      </rPr>
      <t>,</t>
    </r>
    <r>
      <rPr>
        <sz val="11"/>
        <rFont val="Calibri"/>
        <family val="2"/>
        <scheme val="minor"/>
      </rPr>
      <t xml:space="preserve"> midterms</t>
    </r>
    <r>
      <rPr>
        <sz val="11"/>
        <rFont val="Calibri (Body)"/>
      </rPr>
      <t>, and</t>
    </r>
    <r>
      <rPr>
        <sz val="11"/>
        <rFont val="Calibri"/>
        <family val="2"/>
        <scheme val="minor"/>
      </rPr>
      <t xml:space="preserve"> final exams</t>
    </r>
  </si>
  <si>
    <t>Additional Contact Hours:</t>
  </si>
  <si>
    <t xml:space="preserve">Expected number of TAs </t>
  </si>
  <si>
    <t>(Update based on enrolment changes; leave blank for new courses)</t>
  </si>
  <si>
    <r>
      <t xml:space="preserve">TA participation in Departmental training programs based on the course requirement should be reflected in this section. Note </t>
    </r>
    <r>
      <rPr>
        <b/>
        <sz val="11"/>
        <color theme="1"/>
        <rFont val="Calibri"/>
        <family val="2"/>
        <scheme val="minor"/>
      </rPr>
      <t>Teaching Assistant Training Program</t>
    </r>
    <r>
      <rPr>
        <sz val="11"/>
        <color theme="1"/>
        <rFont val="Calibri"/>
        <family val="2"/>
        <scheme val="minor"/>
      </rPr>
      <t xml:space="preserve"> (TATP) hours are </t>
    </r>
    <r>
      <rPr>
        <b/>
        <u/>
        <sz val="11"/>
        <color theme="1"/>
        <rFont val="Calibri"/>
        <family val="2"/>
        <scheme val="minor"/>
      </rPr>
      <t>not</t>
    </r>
    <r>
      <rPr>
        <sz val="11"/>
        <color theme="1"/>
        <rFont val="Calibri"/>
        <family val="2"/>
        <scheme val="minor"/>
      </rPr>
      <t xml:space="preserve"> to be included here</t>
    </r>
    <r>
      <rPr>
        <sz val="11"/>
        <color theme="3" tint="0.39997558519241921"/>
        <rFont val="Calibri (Body)"/>
      </rPr>
      <t>;</t>
    </r>
    <r>
      <rPr>
        <sz val="11"/>
        <color theme="1"/>
        <rFont val="Calibri"/>
        <family val="2"/>
        <scheme val="minor"/>
      </rPr>
      <t xml:space="preserve"> funding for TATP hours should be requested as one-time-only funds. </t>
    </r>
  </si>
  <si>
    <r>
      <t>Reading texts</t>
    </r>
    <r>
      <rPr>
        <sz val="11"/>
        <color theme="3" tint="0.39997558519241921"/>
        <rFont val="Calibri (Body)"/>
      </rPr>
      <t>,</t>
    </r>
    <r>
      <rPr>
        <sz val="11"/>
        <color theme="1"/>
        <rFont val="Calibri"/>
        <family val="2"/>
        <scheme val="minor"/>
      </rPr>
      <t xml:space="preserve"> manuals, etc</t>
    </r>
  </si>
  <si>
    <r>
      <t xml:space="preserve">The contact hours should </t>
    </r>
    <r>
      <rPr>
        <sz val="11"/>
        <rFont val="Calibri (Body)"/>
      </rPr>
      <t>reflect</t>
    </r>
    <r>
      <rPr>
        <sz val="11"/>
        <rFont val="Calibri"/>
        <family val="2"/>
        <scheme val="minor"/>
      </rPr>
      <t xml:space="preserve"> the hours that interaction/consultation with students </t>
    </r>
    <r>
      <rPr>
        <sz val="11"/>
        <rFont val="Calibri (Body)"/>
      </rPr>
      <t>occurs</t>
    </r>
    <r>
      <rPr>
        <sz val="11"/>
        <rFont val="Calibri"/>
        <family val="2"/>
        <scheme val="minor"/>
      </rPr>
      <t xml:space="preserve"> in person/electronically beyond that occurring in the </t>
    </r>
    <r>
      <rPr>
        <sz val="11"/>
        <rFont val="Calibri (Body)"/>
      </rPr>
      <t>l</t>
    </r>
    <r>
      <rPr>
        <sz val="11"/>
        <rFont val="Calibri"/>
        <family val="2"/>
        <scheme val="minor"/>
      </rPr>
      <t>ecture/lab/tutorial section.</t>
    </r>
  </si>
  <si>
    <t>Presentations</t>
  </si>
  <si>
    <t>In calculating attrition rate , the following approach will be used:</t>
  </si>
  <si>
    <t>Attrition Rate= 1- (Average enrolment of prior year / Peak enrolment of prior year)</t>
  </si>
  <si>
    <t>Students per TA</t>
  </si>
  <si>
    <t>Manual Data Input Field</t>
  </si>
  <si>
    <t>Formula Driven Field</t>
  </si>
  <si>
    <t>Students per Invigilator</t>
  </si>
  <si>
    <t>Number of  TAs Invigilators</t>
  </si>
  <si>
    <r>
      <t xml:space="preserve">Enter the total invigilation hours  for a) </t>
    </r>
    <r>
      <rPr>
        <b/>
        <sz val="11"/>
        <rFont val="Calibri"/>
        <family val="2"/>
        <scheme val="minor"/>
      </rPr>
      <t>the course</t>
    </r>
    <r>
      <rPr>
        <sz val="11"/>
        <rFont val="Calibri"/>
        <family val="2"/>
        <scheme val="minor"/>
      </rPr>
      <t xml:space="preserve"> or b) </t>
    </r>
    <r>
      <rPr>
        <b/>
        <sz val="11"/>
        <rFont val="Calibri"/>
        <family val="2"/>
        <scheme val="minor"/>
      </rPr>
      <t xml:space="preserve"> per Invigilator </t>
    </r>
    <r>
      <rPr>
        <sz val="11"/>
        <rFont val="Calibri"/>
        <family val="2"/>
        <scheme val="minor"/>
      </rPr>
      <t xml:space="preserve"> (Please use drop-down list to make selection of a) or b))</t>
    </r>
  </si>
  <si>
    <r>
      <t xml:space="preserve">Students per </t>
    </r>
    <r>
      <rPr>
        <b/>
        <sz val="11"/>
        <rFont val="Calibri"/>
        <family val="2"/>
        <scheme val="minor"/>
      </rPr>
      <t>Invigilator</t>
    </r>
  </si>
  <si>
    <t>Per TA/Invigilator</t>
  </si>
  <si>
    <t>TA Hour (s)</t>
  </si>
  <si>
    <t>Number of TAs/ Invigilators</t>
  </si>
  <si>
    <t>Sub-Total          TA Hours</t>
  </si>
  <si>
    <t>For TATP hours, please refer to Unit 1 Collective Agreement:</t>
  </si>
  <si>
    <t>(http://agreements.hrandequity.utoronto.ca/#CUPE3902_Unit1).</t>
  </si>
  <si>
    <r>
      <t xml:space="preserve">students per </t>
    </r>
    <r>
      <rPr>
        <b/>
        <sz val="11"/>
        <color theme="1"/>
        <rFont val="Calibri"/>
        <family val="2"/>
        <scheme val="minor"/>
      </rPr>
      <t xml:space="preserve">Practical Section </t>
    </r>
    <r>
      <rPr>
        <sz val="11"/>
        <color theme="1"/>
        <rFont val="Calibri"/>
        <family val="2"/>
        <scheme val="minor"/>
      </rPr>
      <t>Cap</t>
    </r>
  </si>
  <si>
    <r>
      <t xml:space="preserve">students per </t>
    </r>
    <r>
      <rPr>
        <b/>
        <sz val="11"/>
        <color theme="1"/>
        <rFont val="Calibri"/>
        <family val="2"/>
        <scheme val="minor"/>
      </rPr>
      <t>Tutorial Section</t>
    </r>
    <r>
      <rPr>
        <sz val="11"/>
        <color theme="1"/>
        <rFont val="Calibri"/>
        <family val="2"/>
        <scheme val="minor"/>
      </rPr>
      <t xml:space="preserve"> Cap</t>
    </r>
  </si>
  <si>
    <t>a.  Source of course enrolment data:</t>
  </si>
  <si>
    <t>For Base Budget:</t>
  </si>
  <si>
    <t xml:space="preserve">For IN-YEAR Top Up: </t>
  </si>
  <si>
    <t>Fall Term: Use enrolment data for September, October, November, and December of current academic year.</t>
  </si>
  <si>
    <t>Winter Term: Use enrolment data for January, February, March and April of current academic year.</t>
  </si>
  <si>
    <t>b.  Attrition Rate Calculation:</t>
  </si>
  <si>
    <t>c. The course attrition rate will be updated every year based on actual enrolment to capture the most recent information for course enrolment.</t>
  </si>
  <si>
    <t>2. Teaching Assistant Rationale Form:</t>
  </si>
  <si>
    <t>Appendix B'!B1</t>
  </si>
  <si>
    <t>)</t>
  </si>
  <si>
    <t xml:space="preserve">c. Attrition rate (refer to above Part 1 </t>
  </si>
  <si>
    <r>
      <t xml:space="preserve">Writing Development Initiatives (WDI) hours are </t>
    </r>
    <r>
      <rPr>
        <b/>
        <u/>
        <sz val="11"/>
        <color rgb="FFFF0000"/>
        <rFont val="Calibri"/>
        <family val="2"/>
        <scheme val="minor"/>
      </rPr>
      <t>NOT</t>
    </r>
    <r>
      <rPr>
        <b/>
        <sz val="11"/>
        <color rgb="FFFF0000"/>
        <rFont val="Calibri"/>
        <family val="2"/>
        <scheme val="minor"/>
      </rPr>
      <t xml:space="preserve"> to be included here; WDI resource requirements are separately reviewed and approved. </t>
    </r>
  </si>
  <si>
    <t xml:space="preserve">Teaching Assistant Training Program (TATP) hours are not to be included here; funding for TATP hours should be requested as one-time-only funds. </t>
  </si>
  <si>
    <r>
      <t xml:space="preserve">Expected Number of  </t>
    </r>
    <r>
      <rPr>
        <b/>
        <sz val="11"/>
        <rFont val="Calibri"/>
        <family val="2"/>
        <scheme val="minor"/>
      </rPr>
      <t>Invigilators</t>
    </r>
  </si>
  <si>
    <r>
      <t xml:space="preserve">Enter TA marking hours spent on </t>
    </r>
    <r>
      <rPr>
        <b/>
        <sz val="11"/>
        <color theme="1"/>
        <rFont val="Calibri"/>
        <family val="2"/>
        <scheme val="minor"/>
      </rPr>
      <t xml:space="preserve">a per student </t>
    </r>
    <r>
      <rPr>
        <sz val="11"/>
        <color theme="1"/>
        <rFont val="Calibri"/>
        <family val="2"/>
        <scheme val="minor"/>
      </rPr>
      <t>basis</t>
    </r>
    <r>
      <rPr>
        <b/>
        <sz val="11"/>
        <color theme="1"/>
        <rFont val="Calibri"/>
        <family val="2"/>
        <scheme val="minor"/>
      </rPr>
      <t xml:space="preserve"> </t>
    </r>
  </si>
  <si>
    <t>This is filled only in instances where a TA leads multiple tutorials/practicals, and training/preparation hours are  assigned by number of TAs. Enter the number of students each TA responsible for TUT/PRA Sections.</t>
  </si>
  <si>
    <t xml:space="preserve">This is filled only when invigilation hours are assigned based on number of invigilators. Enter the number of students each Invigilator is required to monitor during the exams for the course. </t>
  </si>
  <si>
    <r>
      <t xml:space="preserve">Expected Number of </t>
    </r>
    <r>
      <rPr>
        <b/>
        <sz val="11"/>
        <rFont val="Calibri"/>
        <family val="2"/>
        <scheme val="minor"/>
      </rPr>
      <t>Invigilators</t>
    </r>
  </si>
  <si>
    <r>
      <t xml:space="preserve">Fall Term: Use enrolment data for September, October, November, and December of the </t>
    </r>
    <r>
      <rPr>
        <b/>
        <sz val="11"/>
        <color theme="1"/>
        <rFont val="Calibri"/>
        <family val="2"/>
        <scheme val="minor"/>
      </rPr>
      <t>previous</t>
    </r>
    <r>
      <rPr>
        <sz val="11"/>
        <color theme="1"/>
        <rFont val="Calibri"/>
        <family val="2"/>
        <scheme val="minor"/>
      </rPr>
      <t xml:space="preserve"> academic year</t>
    </r>
  </si>
  <si>
    <r>
      <t>“</t>
    </r>
    <r>
      <rPr>
        <b/>
        <sz val="11"/>
        <color theme="1"/>
        <rFont val="Calibri"/>
        <family val="2"/>
        <scheme val="minor"/>
      </rPr>
      <t>Peak Enrolment of prior year</t>
    </r>
    <r>
      <rPr>
        <sz val="11"/>
        <color theme="1"/>
        <rFont val="Calibri"/>
        <family val="2"/>
        <scheme val="minor"/>
      </rPr>
      <t>” is the actual maximum  enrolment during the term of the course (for "Y" course, it should be the actual maximum enrolment during the academic year).</t>
    </r>
  </si>
  <si>
    <r>
      <t>“</t>
    </r>
    <r>
      <rPr>
        <b/>
        <sz val="11"/>
        <color theme="1"/>
        <rFont val="Calibri"/>
        <family val="2"/>
        <scheme val="minor"/>
      </rPr>
      <t>Average enrolment of prior year</t>
    </r>
    <r>
      <rPr>
        <sz val="11"/>
        <color theme="1"/>
        <rFont val="Calibri"/>
        <family val="2"/>
        <scheme val="minor"/>
      </rPr>
      <t>” is the average of the actual monthly enrolment of the term (September to December for F course, January to April for S course, September to April for “Y” course).</t>
    </r>
  </si>
  <si>
    <r>
      <t xml:space="preserve">Winter Term: Use enrolment data for January, February, March of the </t>
    </r>
    <r>
      <rPr>
        <b/>
        <sz val="11"/>
        <color theme="1"/>
        <rFont val="Cambria"/>
        <family val="1"/>
        <scheme val="major"/>
      </rPr>
      <t>previous</t>
    </r>
    <r>
      <rPr>
        <sz val="11"/>
        <color theme="1"/>
        <rFont val="Cambria"/>
        <family val="1"/>
        <scheme val="major"/>
      </rPr>
      <t xml:space="preserve"> academic year</t>
    </r>
  </si>
  <si>
    <t>Students per TA (For tutorial/practical section)</t>
  </si>
  <si>
    <r>
      <t xml:space="preserve">Expected number of </t>
    </r>
    <r>
      <rPr>
        <b/>
        <sz val="11"/>
        <rFont val="Calibri"/>
        <family val="2"/>
        <scheme val="minor"/>
      </rPr>
      <t>TAs</t>
    </r>
    <r>
      <rPr>
        <sz val="11"/>
        <rFont val="Calibri"/>
        <family val="2"/>
        <scheme val="minor"/>
      </rPr>
      <t xml:space="preserve"> (For tutorial/practical section)</t>
    </r>
  </si>
  <si>
    <r>
      <t xml:space="preserve">students per </t>
    </r>
    <r>
      <rPr>
        <b/>
        <sz val="11"/>
        <rFont val="Calibri"/>
        <family val="2"/>
        <scheme val="minor"/>
      </rPr>
      <t xml:space="preserve">TA </t>
    </r>
    <r>
      <rPr>
        <sz val="11"/>
        <rFont val="Calibri"/>
        <family val="2"/>
        <scheme val="minor"/>
      </rPr>
      <t>(For tutorial/practical section)</t>
    </r>
  </si>
  <si>
    <t xml:space="preserve">TA hours top up  will be conducted during the year with the updated attrition rate. </t>
  </si>
  <si>
    <t>a.  All TA hours required per unit by each category (i.e., per TA, per course) are to be completed by Department Manager/Business Officer.</t>
  </si>
  <si>
    <t>FIELD DESCRIPTIONS</t>
  </si>
  <si>
    <t>Tab: "Lecture with Practical or Tutorial"</t>
  </si>
  <si>
    <t xml:space="preserve">   Total Number of Practicals:  </t>
  </si>
  <si>
    <t>Total Number of Tutorials:</t>
  </si>
  <si>
    <t>Note: For the fields below, only fill those that are applicable for the delivery of the course, and leave blank if not applicable.</t>
  </si>
  <si>
    <r>
      <t xml:space="preserve">Enter total number of TA hours required for each Tutorial section </t>
    </r>
    <r>
      <rPr>
        <b/>
        <sz val="11"/>
        <color theme="1"/>
        <rFont val="Calibri"/>
        <family val="2"/>
        <scheme val="minor"/>
      </rPr>
      <t>for the entire term</t>
    </r>
    <r>
      <rPr>
        <sz val="11"/>
        <color theme="1"/>
        <rFont val="Calibri"/>
        <family val="2"/>
        <scheme val="minor"/>
      </rPr>
      <t xml:space="preserve"> (year if it's "Y" course)</t>
    </r>
  </si>
  <si>
    <r>
      <t xml:space="preserve">Enter total number of TA hours required for each Practical/Lab section </t>
    </r>
    <r>
      <rPr>
        <b/>
        <sz val="11"/>
        <color theme="1"/>
        <rFont val="Calibri"/>
        <family val="2"/>
        <scheme val="minor"/>
      </rPr>
      <t>for the entire term</t>
    </r>
    <r>
      <rPr>
        <sz val="11"/>
        <color theme="1"/>
        <rFont val="Calibri"/>
        <family val="2"/>
        <scheme val="minor"/>
      </rPr>
      <t xml:space="preserve"> (year if it's "Y" course)</t>
    </r>
  </si>
  <si>
    <t>This field is formula driven. Total number of tutorial sections ( = Peak Enrolment of Prior Year / Students per Tutorial Section Cap)</t>
  </si>
  <si>
    <t>This field is formula driven. Total number of practical sections ( = Peak Enrolment of Prior Year / Students per Practical Section Cap)</t>
  </si>
  <si>
    <t xml:space="preserve">Enter the maximum number of students (cap) each Practical/Lab section can accommodate  </t>
  </si>
  <si>
    <t>Enter the maximum number of students (cap) one Tutorial  section can accommodate</t>
  </si>
  <si>
    <r>
      <t xml:space="preserve">This field is </t>
    </r>
    <r>
      <rPr>
        <b/>
        <sz val="11"/>
        <rFont val="Calibri"/>
        <family val="2"/>
        <scheme val="minor"/>
      </rPr>
      <t>formula driven</t>
    </r>
    <r>
      <rPr>
        <sz val="11"/>
        <rFont val="Calibri"/>
        <family val="2"/>
        <scheme val="minor"/>
      </rPr>
      <t xml:space="preserve">, and is only filled when training/ preparation hours are assigned by number of TAs.  </t>
    </r>
    <r>
      <rPr>
        <b/>
        <sz val="11"/>
        <rFont val="Calibri"/>
        <family val="2"/>
        <scheme val="minor"/>
      </rPr>
      <t>Expected number of TAs = Peak Enrolment of Prior Year/ number of students per TA</t>
    </r>
    <r>
      <rPr>
        <sz val="11"/>
        <rFont val="Calibri"/>
        <family val="2"/>
        <scheme val="minor"/>
      </rPr>
      <t>.  This is to indicate the number of TAs required for the course in general based on enrolment</t>
    </r>
  </si>
  <si>
    <r>
      <t xml:space="preserve">This field is </t>
    </r>
    <r>
      <rPr>
        <b/>
        <sz val="11"/>
        <rFont val="Calibri"/>
        <family val="2"/>
        <scheme val="minor"/>
      </rPr>
      <t>formula driven</t>
    </r>
    <r>
      <rPr>
        <sz val="11"/>
        <rFont val="Calibri"/>
        <family val="2"/>
        <scheme val="minor"/>
      </rPr>
      <t xml:space="preserve">, </t>
    </r>
    <r>
      <rPr>
        <b/>
        <sz val="11"/>
        <rFont val="Calibri"/>
        <family val="2"/>
        <scheme val="minor"/>
      </rPr>
      <t>Number of Invigilators = Peak Enrolment of Prior Year/ number of students per Invigilators</t>
    </r>
    <r>
      <rPr>
        <sz val="11"/>
        <rFont val="Calibri"/>
        <family val="2"/>
        <scheme val="minor"/>
      </rPr>
      <t>. This is to indicate the number of Invigilators  required for the course in general based on enrolment. This field is only filled when invigilation hours are assigned by number of invigilators.</t>
    </r>
  </si>
  <si>
    <t>TO BE USED FOR COURSE WITH PRACTICAL OR TUTORIAL SECTIONS</t>
  </si>
  <si>
    <t>Summary of Allocated Hours</t>
  </si>
  <si>
    <t>Use the space below to provide any additional information or explanations for exceptions concerning this summary breakdown.</t>
  </si>
  <si>
    <r>
      <t>Enter the total number of hours required for TA preparation</t>
    </r>
    <r>
      <rPr>
        <b/>
        <sz val="11"/>
        <rFont val="Calibri"/>
        <family val="2"/>
        <scheme val="minor"/>
      </rPr>
      <t xml:space="preserve"> per section</t>
    </r>
    <r>
      <rPr>
        <sz val="11"/>
        <rFont val="Calibri"/>
        <family val="2"/>
        <scheme val="minor"/>
      </rPr>
      <t>. If the preparation hours are not required for each section separately, then enter the total hours for the course. In this case, Department Business Officer should change "per section" to "per course" in the respective field</t>
    </r>
  </si>
  <si>
    <r>
      <t xml:space="preserve">Enter the total number of training hours required </t>
    </r>
    <r>
      <rPr>
        <b/>
        <sz val="11"/>
        <rFont val="Calibri"/>
        <family val="2"/>
        <scheme val="minor"/>
      </rPr>
      <t xml:space="preserve">per section. </t>
    </r>
    <r>
      <rPr>
        <sz val="11"/>
        <rFont val="Calibri"/>
        <family val="2"/>
        <scheme val="minor"/>
      </rPr>
      <t xml:space="preserve">This is for courses with Tutorial or Practical sections. If, in general, each TA leads more than one TUT/PRA section, please enter the total </t>
    </r>
    <r>
      <rPr>
        <b/>
        <sz val="11"/>
        <rFont val="Calibri"/>
        <family val="2"/>
        <scheme val="minor"/>
      </rPr>
      <t>training hours for each TA</t>
    </r>
    <r>
      <rPr>
        <sz val="11"/>
        <rFont val="Calibri"/>
        <family val="2"/>
        <scheme val="minor"/>
      </rPr>
      <t xml:space="preserve">. In this case, Department Business Officer should select "per TA" instead of "per section"
</t>
    </r>
    <r>
      <rPr>
        <i/>
        <sz val="11"/>
        <color rgb="FFFF0000"/>
        <rFont val="Calibri"/>
        <family val="2"/>
        <scheme val="minor"/>
      </rPr>
      <t xml:space="preserve">Teaching Assistant Training Program (TATP) hours are not to be included here; funding for TATP hours should be requested as one-time-only funds. </t>
    </r>
  </si>
  <si>
    <r>
      <t xml:space="preserve">Enter the total TA office hours and other time spent on interacting with students </t>
    </r>
    <r>
      <rPr>
        <b/>
        <sz val="11"/>
        <rFont val="Calibri"/>
        <family val="2"/>
        <scheme val="minor"/>
      </rPr>
      <t xml:space="preserve">for the course, </t>
    </r>
    <r>
      <rPr>
        <sz val="11"/>
        <rFont val="Calibri"/>
        <family val="2"/>
        <scheme val="minor"/>
      </rPr>
      <t>outside of contact time in the lab/tutorial</t>
    </r>
  </si>
  <si>
    <r>
      <t xml:space="preserve">Base Budget: </t>
    </r>
    <r>
      <rPr>
        <sz val="11"/>
        <rFont val="Calibri"/>
        <family val="2"/>
        <scheme val="minor"/>
      </rPr>
      <t>Use the peak enrolment level (not course cap) of the prior year or the most recent offering of the course</t>
    </r>
  </si>
  <si>
    <r>
      <t xml:space="preserve">In-year Top-up Funding: </t>
    </r>
    <r>
      <rPr>
        <sz val="11"/>
        <rFont val="Calibri"/>
        <family val="2"/>
        <scheme val="minor"/>
      </rPr>
      <t>Use the peak enrolment (not course cap) of the current year</t>
    </r>
  </si>
  <si>
    <t>TA Rationale Form - Lecture with Tutorial or Practical</t>
  </si>
  <si>
    <r>
      <t xml:space="preserve">The Teaching Assistant (“TA”) Funding Methodology was established to allocate TA hours to academic units based on their resource requirements. The methodology provides a framework to capture the unique resource requirements of individual courses offered by academic units. Each academic unit establishes their resource requirements for course offerings by completing the “TA Rationale Form”. The need for TA hours and support is directly linked to the delivery of the course (student contact, marking, invigilation, leading practical sections etc.).                             
                                                                                                                                                                                                                                                                                                                                                                                                                                                                                                                                              The TA Rationale Form captures resource requirement for an entire course. Detailed breakdown of hours for each time the course offered is to be communicated with TAs in their contracts.
</t>
    </r>
    <r>
      <rPr>
        <b/>
        <sz val="11"/>
        <rFont val="Calibri"/>
        <family val="2"/>
        <scheme val="minor"/>
      </rPr>
      <t xml:space="preserve">
The “TA Rationale Form” is completed when:</t>
    </r>
    <r>
      <rPr>
        <sz val="11"/>
        <rFont val="Calibri"/>
        <family val="2"/>
        <scheme val="minor"/>
      </rPr>
      <t xml:space="preserve">
(1) A new course is proposed through curriculum, 
(2) A significant change is made to the structure and delivery of a course 
(3) The number of contact hours assigned to the courses delivery changes, as outlined in the Academic Calendar
</t>
    </r>
  </si>
  <si>
    <r>
      <t>Please fill the field descriptions for the course requiring TA resources using the "</t>
    </r>
    <r>
      <rPr>
        <b/>
        <sz val="11"/>
        <color theme="1"/>
        <rFont val="Calibri"/>
        <family val="2"/>
        <scheme val="minor"/>
      </rPr>
      <t>Field Descriptions</t>
    </r>
    <r>
      <rPr>
        <sz val="11"/>
        <color theme="1"/>
        <rFont val="Calibri"/>
        <family val="2"/>
        <scheme val="minor"/>
      </rPr>
      <t>" section below as guidance. Only fill those fields that are applicable for the delivery of the course and leave it  blank if any fields are not applicable.</t>
    </r>
  </si>
  <si>
    <t>How to lead skills development tutorial</t>
  </si>
  <si>
    <t>This field should reflect the total number of hours necessary for the practical/lab sections for which the TA is responsible for the term (or 2 terms if a Y course).</t>
  </si>
  <si>
    <t>This is the percentage of students who drop out of the course during the term, please refer to "Appendix B". Attrition data is provided by Budget, Planning &amp; Finance  (please contact your Financial Officer at Budget, Planning &amp; Finance to obtain attrition data)</t>
  </si>
  <si>
    <t>Enter the maximum actual enrolment of the prior year (or the most recent offering of the course). Enrolment data is provided monthly by Budget, Planning &amp; Finance (please contact your Financial Officer at Budget, Planning &amp; Finance to obtain enrolment data). Enrolment data for the three prior years can be found at:  https://registrar.utm.utoronto.ca/offering/</t>
  </si>
  <si>
    <t>1. Attrition Rate (Calculated and provided by Budget, Planning &amp; Finance):</t>
  </si>
  <si>
    <t>Enrolment data is provided by Budget, Planning &amp; Finance.</t>
  </si>
  <si>
    <t xml:space="preserve">Enrolment data for the previous academic year from Registrar’s office website (for example: 2016-17 base budgets, use 2015-16 enrolment data - provided by Budget, Planning &amp; Finance). </t>
  </si>
  <si>
    <t>In preparing annual base budgets, Budget, Planning &amp; Finance use enrolment data from the previous academic year; the enrolment data is used as follows:</t>
  </si>
  <si>
    <t>TA Rationale Form - Lecture with Tutorial or Practical
Appendix B - Attrition Rate and Enrolment Data</t>
  </si>
  <si>
    <t>This field should reflect the total number of hours necessary for the tutorial section for which the TA is responsible for the term (or 2 terms if Y course).</t>
  </si>
  <si>
    <t>TA Rationale Form - Lecture with Tutorial or Practical
Appendix A - TA Duties</t>
  </si>
  <si>
    <t xml:space="preserve">b. On the template, "Peak Enrolment of the Prior Year" is provided by Budget, Planning &amp; Finance (source: Registrar's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</si>
</sst>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_ ;\-#,##0\ "/>
    <numFmt numFmtId="166" formatCode="_-* #,##0_-;\-* #,##0_-;_-* &quot;-&quot;??_-;_-@_-"/>
  </numFmts>
  <fonts count="55">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u/>
      <sz val="11"/>
      <color theme="1"/>
      <name val="Calibri"/>
      <family val="2"/>
      <scheme val="minor"/>
    </font>
    <font>
      <u/>
      <sz val="11"/>
      <color theme="1"/>
      <name val="Calibri"/>
      <family val="2"/>
      <scheme val="minor"/>
    </font>
    <font>
      <b/>
      <u/>
      <sz val="11"/>
      <color theme="1"/>
      <name val="Calibri"/>
      <family val="2"/>
      <scheme val="minor"/>
    </font>
    <font>
      <b/>
      <i/>
      <sz val="11"/>
      <color theme="1"/>
      <name val="Calibri"/>
      <family val="2"/>
      <scheme val="minor"/>
    </font>
    <font>
      <b/>
      <sz val="9"/>
      <color indexed="81"/>
      <name val="Tahoma"/>
      <family val="2"/>
    </font>
    <font>
      <sz val="9"/>
      <color indexed="81"/>
      <name val="Tahoma"/>
      <family val="2"/>
    </font>
    <font>
      <b/>
      <sz val="8"/>
      <color theme="1"/>
      <name val="Calibri"/>
      <family val="2"/>
      <scheme val="minor"/>
    </font>
    <font>
      <b/>
      <sz val="11"/>
      <name val="Calibri"/>
      <family val="2"/>
      <scheme val="minor"/>
    </font>
    <font>
      <b/>
      <u/>
      <sz val="11"/>
      <name val="Calibri"/>
      <family val="2"/>
      <scheme val="minor"/>
    </font>
    <font>
      <sz val="11"/>
      <color theme="3"/>
      <name val="Calibri"/>
      <family val="2"/>
      <scheme val="minor"/>
    </font>
    <font>
      <b/>
      <sz val="10"/>
      <color theme="1"/>
      <name val="Calibri"/>
      <family val="2"/>
      <scheme val="minor"/>
    </font>
    <font>
      <sz val="9"/>
      <name val="Calibri"/>
      <family val="3"/>
      <charset val="134"/>
      <scheme val="minor"/>
    </font>
    <font>
      <sz val="11"/>
      <color theme="1"/>
      <name val="Arial"/>
      <family val="2"/>
    </font>
    <font>
      <b/>
      <sz val="14"/>
      <color theme="1"/>
      <name val="Calibri"/>
      <family val="2"/>
      <scheme val="minor"/>
    </font>
    <font>
      <sz val="9"/>
      <color theme="4" tint="-0.249977111117893"/>
      <name val="Calibri"/>
      <family val="2"/>
      <scheme val="minor"/>
    </font>
    <font>
      <u/>
      <sz val="11"/>
      <color theme="10"/>
      <name val="Calibri"/>
      <family val="2"/>
      <scheme val="minor"/>
    </font>
    <font>
      <b/>
      <sz val="12"/>
      <color theme="1"/>
      <name val="Calibri"/>
      <family val="2"/>
      <scheme val="minor"/>
    </font>
    <font>
      <sz val="11"/>
      <color theme="3" tint="0.39997558519241921"/>
      <name val="Calibri"/>
      <family val="2"/>
      <scheme val="minor"/>
    </font>
    <font>
      <b/>
      <sz val="11"/>
      <color rgb="FF000000"/>
      <name val="Calibri"/>
      <family val="2"/>
      <scheme val="minor"/>
    </font>
    <font>
      <b/>
      <sz val="8"/>
      <color rgb="FFFF0000"/>
      <name val="Calibri"/>
      <family val="2"/>
      <scheme val="minor"/>
    </font>
    <font>
      <b/>
      <i/>
      <sz val="11"/>
      <color rgb="FF000000"/>
      <name val="Calibri"/>
      <family val="2"/>
      <scheme val="minor"/>
    </font>
    <font>
      <u/>
      <sz val="11"/>
      <color theme="11"/>
      <name val="Calibri"/>
      <family val="2"/>
      <scheme val="minor"/>
    </font>
    <font>
      <sz val="11"/>
      <name val="Arial"/>
      <family val="2"/>
    </font>
    <font>
      <sz val="11"/>
      <name val="Calibri"/>
      <family val="2"/>
      <scheme val="minor"/>
    </font>
    <font>
      <sz val="11"/>
      <color rgb="FF7030A0"/>
      <name val="Calibri"/>
      <family val="2"/>
      <scheme val="minor"/>
    </font>
    <font>
      <b/>
      <sz val="14"/>
      <name val="Calibri"/>
      <family val="2"/>
      <scheme val="minor"/>
    </font>
    <font>
      <sz val="11"/>
      <name val="Calibri (Body)"/>
    </font>
    <font>
      <u/>
      <sz val="11"/>
      <color rgb="FF0000FF"/>
      <name val="Calibri"/>
      <family val="2"/>
      <scheme val="minor"/>
    </font>
    <font>
      <sz val="11"/>
      <color rgb="FFFF0000"/>
      <name val="Calibri"/>
      <family val="2"/>
      <scheme val="minor"/>
    </font>
    <font>
      <b/>
      <sz val="7"/>
      <color rgb="FFFF0000"/>
      <name val="Verdana"/>
      <family val="2"/>
    </font>
    <font>
      <sz val="18"/>
      <color theme="3"/>
      <name val="Cambria"/>
      <family val="2"/>
      <scheme val="major"/>
    </font>
    <font>
      <b/>
      <sz val="20"/>
      <name val="Cambria"/>
      <family val="1"/>
      <scheme val="major"/>
    </font>
    <font>
      <b/>
      <sz val="20"/>
      <color theme="3"/>
      <name val="Cambria"/>
      <family val="1"/>
      <scheme val="major"/>
    </font>
    <font>
      <b/>
      <sz val="14"/>
      <name val="Cambria"/>
      <family val="1"/>
      <scheme val="major"/>
    </font>
    <font>
      <b/>
      <sz val="14"/>
      <color theme="3"/>
      <name val="Cambria"/>
      <family val="1"/>
      <scheme val="major"/>
    </font>
    <font>
      <sz val="11"/>
      <color theme="3" tint="0.39997558519241921"/>
      <name val="Calibri (Body)"/>
    </font>
    <font>
      <sz val="11"/>
      <color theme="4"/>
      <name val="Calibri"/>
      <family val="2"/>
      <scheme val="minor"/>
    </font>
    <font>
      <b/>
      <sz val="11"/>
      <color rgb="FFFF0000"/>
      <name val="Calibri"/>
      <family val="2"/>
      <scheme val="minor"/>
    </font>
    <font>
      <b/>
      <sz val="7"/>
      <color rgb="FFC05226"/>
      <name val="Calibri"/>
      <family val="2"/>
      <scheme val="minor"/>
    </font>
    <font>
      <sz val="10"/>
      <color theme="1"/>
      <name val="Calibri"/>
      <family val="2"/>
      <scheme val="minor"/>
    </font>
    <font>
      <b/>
      <u/>
      <sz val="11"/>
      <color rgb="FFFF0000"/>
      <name val="Calibri"/>
      <family val="2"/>
      <scheme val="minor"/>
    </font>
    <font>
      <i/>
      <sz val="11"/>
      <color rgb="FFFF0000"/>
      <name val="Calibri"/>
      <family val="2"/>
      <scheme val="minor"/>
    </font>
    <font>
      <sz val="11"/>
      <color theme="1"/>
      <name val="Cambria"/>
      <family val="1"/>
      <scheme val="major"/>
    </font>
    <font>
      <b/>
      <sz val="11"/>
      <color theme="1"/>
      <name val="Cambria"/>
      <family val="1"/>
      <scheme val="major"/>
    </font>
    <font>
      <b/>
      <u/>
      <sz val="14"/>
      <color rgb="FF0000FF"/>
      <name val="Calibri"/>
      <family val="2"/>
      <scheme val="minor"/>
    </font>
    <font>
      <b/>
      <u/>
      <sz val="14"/>
      <color theme="1"/>
      <name val="Calibri"/>
      <family val="2"/>
      <scheme val="minor"/>
    </font>
    <font>
      <u/>
      <sz val="14"/>
      <color theme="1"/>
      <name val="Calibri"/>
      <family val="2"/>
      <scheme val="minor"/>
    </font>
    <font>
      <u/>
      <sz val="14"/>
      <color theme="4" tint="0.79998168889431442"/>
      <name val="Calibri"/>
      <family val="2"/>
      <scheme val="minor"/>
    </font>
    <font>
      <b/>
      <sz val="11"/>
      <color theme="1"/>
      <name val="Arial"/>
      <family val="2"/>
    </font>
    <font>
      <sz val="8"/>
      <color indexed="81"/>
      <name val="Tahoma"/>
      <family val="2"/>
    </font>
    <font>
      <sz val="8"/>
      <color indexed="8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249977111117893"/>
        <bgColor indexed="64"/>
      </patternFill>
    </fill>
  </fills>
  <borders count="43">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style="medium">
        <color auto="1"/>
      </bottom>
      <diagonal/>
    </border>
    <border>
      <left style="medium">
        <color auto="1"/>
      </left>
      <right style="thin">
        <color indexed="64"/>
      </right>
      <top/>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style="medium">
        <color indexed="64"/>
      </left>
      <right/>
      <top style="medium">
        <color indexed="64"/>
      </top>
      <bottom style="thick">
        <color theme="3" tint="0.39994506668294322"/>
      </bottom>
      <diagonal/>
    </border>
    <border>
      <left/>
      <right/>
      <top style="medium">
        <color indexed="64"/>
      </top>
      <bottom style="thick">
        <color theme="3" tint="0.39994506668294322"/>
      </bottom>
      <diagonal/>
    </border>
    <border>
      <left/>
      <right style="medium">
        <color indexed="64"/>
      </right>
      <top style="medium">
        <color indexed="64"/>
      </top>
      <bottom style="thick">
        <color theme="3" tint="0.39994506668294322"/>
      </bottom>
      <diagonal/>
    </border>
  </borders>
  <cellStyleXfs count="9">
    <xf numFmtId="0" fontId="0"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4" fillId="0" borderId="0" applyNumberFormat="0" applyFill="0" applyBorder="0" applyAlignment="0" applyProtection="0"/>
  </cellStyleXfs>
  <cellXfs count="397">
    <xf numFmtId="0" fontId="0" fillId="0" borderId="0" xfId="0"/>
    <xf numFmtId="0" fontId="0" fillId="0" borderId="0" xfId="0" applyProtection="1">
      <protection locked="0"/>
    </xf>
    <xf numFmtId="0" fontId="0" fillId="0" borderId="0" xfId="0" applyBorder="1" applyAlignment="1" applyProtection="1">
      <alignment horizontal="left"/>
      <protection locked="0"/>
    </xf>
    <xf numFmtId="0" fontId="0" fillId="0" borderId="1" xfId="0" applyBorder="1" applyAlignment="1" applyProtection="1">
      <alignment horizontal="center"/>
      <protection locked="0"/>
    </xf>
    <xf numFmtId="0" fontId="0" fillId="0" borderId="0" xfId="0" applyFill="1" applyBorder="1" applyProtection="1">
      <protection locked="0"/>
    </xf>
    <xf numFmtId="0" fontId="0" fillId="0" borderId="0" xfId="0" applyBorder="1" applyProtection="1">
      <protection locked="0"/>
    </xf>
    <xf numFmtId="0" fontId="0" fillId="0" borderId="0" xfId="0" applyFill="1" applyBorder="1" applyAlignment="1" applyProtection="1">
      <alignment horizontal="center"/>
      <protection locked="0"/>
    </xf>
    <xf numFmtId="165" fontId="0" fillId="0" borderId="0" xfId="2" applyNumberFormat="1" applyFont="1" applyBorder="1" applyAlignment="1" applyProtection="1">
      <alignment horizontal="center"/>
      <protection locked="0"/>
    </xf>
    <xf numFmtId="0" fontId="3" fillId="0" borderId="0" xfId="0" applyFont="1" applyAlignment="1" applyProtection="1">
      <protection locked="0"/>
    </xf>
    <xf numFmtId="0" fontId="2" fillId="0" borderId="0" xfId="0" applyFont="1" applyAlignment="1">
      <alignment horizontal="center"/>
    </xf>
    <xf numFmtId="0" fontId="11" fillId="0" borderId="0" xfId="0" applyFont="1" applyFill="1" applyAlignment="1">
      <alignment horizontal="center"/>
    </xf>
    <xf numFmtId="0" fontId="6" fillId="0" borderId="0" xfId="0" applyFont="1"/>
    <xf numFmtId="0" fontId="6" fillId="2" borderId="0" xfId="0" applyFont="1" applyFill="1" applyAlignment="1">
      <alignment horizontal="center" wrapText="1"/>
    </xf>
    <xf numFmtId="0" fontId="12" fillId="0" borderId="0" xfId="0" applyFont="1" applyFill="1" applyAlignment="1">
      <alignment horizontal="center"/>
    </xf>
    <xf numFmtId="0" fontId="2" fillId="0" borderId="0" xfId="0" applyFont="1"/>
    <xf numFmtId="0" fontId="2" fillId="0" borderId="1" xfId="0" applyFont="1" applyBorder="1"/>
    <xf numFmtId="0" fontId="0" fillId="0" borderId="0" xfId="0" applyFill="1"/>
    <xf numFmtId="0" fontId="2" fillId="0" borderId="0" xfId="0" applyFont="1" applyFill="1" applyAlignment="1">
      <alignment horizontal="center"/>
    </xf>
    <xf numFmtId="9" fontId="0" fillId="2" borderId="0" xfId="1" applyFont="1" applyFill="1" applyAlignment="1">
      <alignment horizontal="center"/>
    </xf>
    <xf numFmtId="0" fontId="0" fillId="0" borderId="0" xfId="0" applyFill="1" applyProtection="1">
      <protection locked="0"/>
    </xf>
    <xf numFmtId="0" fontId="0" fillId="0" borderId="0" xfId="0" applyFill="1" applyBorder="1" applyAlignment="1" applyProtection="1">
      <alignment horizontal="left"/>
      <protection locked="0"/>
    </xf>
    <xf numFmtId="0" fontId="2" fillId="0" borderId="0" xfId="0" applyFont="1" applyFill="1" applyAlignment="1">
      <alignment horizontal="center" wrapText="1"/>
    </xf>
    <xf numFmtId="0" fontId="14" fillId="0" borderId="0" xfId="0" applyFont="1"/>
    <xf numFmtId="0" fontId="0" fillId="0" borderId="0" xfId="0" applyAlignment="1">
      <alignment horizontal="center"/>
    </xf>
    <xf numFmtId="0" fontId="7" fillId="0" borderId="0" xfId="0" applyFont="1" applyBorder="1" applyProtection="1">
      <protection locked="0"/>
    </xf>
    <xf numFmtId="165" fontId="0" fillId="0" borderId="0" xfId="2" applyNumberFormat="1" applyFont="1" applyFill="1" applyBorder="1" applyAlignment="1" applyProtection="1">
      <alignment horizontal="center"/>
      <protection locked="0"/>
    </xf>
    <xf numFmtId="0" fontId="0" fillId="0" borderId="0" xfId="0" applyBorder="1"/>
    <xf numFmtId="0" fontId="2" fillId="0" borderId="0" xfId="0" applyFont="1" applyBorder="1" applyProtection="1">
      <protection locked="0"/>
    </xf>
    <xf numFmtId="164" fontId="0" fillId="0" borderId="0" xfId="0" applyNumberFormat="1" applyBorder="1" applyProtection="1">
      <protection locked="0"/>
    </xf>
    <xf numFmtId="0" fontId="0" fillId="0" borderId="0" xfId="0" applyFill="1" applyBorder="1"/>
    <xf numFmtId="0" fontId="13" fillId="0" borderId="0" xfId="0" quotePrefix="1" applyFont="1" applyFill="1" applyBorder="1" applyProtection="1">
      <protection locked="0"/>
    </xf>
    <xf numFmtId="0" fontId="13" fillId="0" borderId="0" xfId="0" applyFont="1" applyFill="1" applyBorder="1" applyProtection="1">
      <protection locked="0"/>
    </xf>
    <xf numFmtId="0" fontId="13" fillId="0" borderId="0" xfId="0" applyFont="1" applyFill="1" applyBorder="1"/>
    <xf numFmtId="0" fontId="2" fillId="0" borderId="0" xfId="0" applyFont="1" applyFill="1" applyBorder="1" applyProtection="1">
      <protection locked="0"/>
    </xf>
    <xf numFmtId="0" fontId="17" fillId="0" borderId="0" xfId="0" applyFont="1" applyAlignment="1" applyProtection="1">
      <protection locked="0"/>
    </xf>
    <xf numFmtId="0" fontId="18" fillId="0" borderId="0" xfId="0" applyFont="1" applyFill="1"/>
    <xf numFmtId="2" fontId="2" fillId="0" borderId="0" xfId="0" applyNumberFormat="1" applyFont="1" applyFill="1" applyBorder="1" applyAlignment="1" applyProtection="1">
      <alignment horizontal="center"/>
    </xf>
    <xf numFmtId="9" fontId="0" fillId="0" borderId="0" xfId="1" applyFont="1" applyFill="1" applyBorder="1" applyAlignment="1" applyProtection="1">
      <alignment horizontal="center"/>
      <protection locked="0"/>
    </xf>
    <xf numFmtId="9" fontId="0" fillId="0" borderId="0" xfId="1" applyFont="1" applyProtection="1">
      <protection locked="0"/>
    </xf>
    <xf numFmtId="9" fontId="0" fillId="0" borderId="0" xfId="1" applyFont="1" applyFill="1" applyProtection="1">
      <protection locked="0"/>
    </xf>
    <xf numFmtId="0" fontId="0" fillId="0" borderId="0" xfId="0" applyFont="1" applyFill="1" applyBorder="1" applyAlignment="1" applyProtection="1">
      <alignment horizontal="center"/>
      <protection locked="0"/>
    </xf>
    <xf numFmtId="0" fontId="0" fillId="0" borderId="0" xfId="0" applyFont="1" applyFill="1" applyBorder="1" applyAlignment="1" applyProtection="1">
      <alignment horizontal="left"/>
      <protection locked="0"/>
    </xf>
    <xf numFmtId="0" fontId="0" fillId="0" borderId="0" xfId="0" applyFont="1" applyFill="1" applyBorder="1" applyProtection="1">
      <protection locked="0"/>
    </xf>
    <xf numFmtId="0" fontId="0" fillId="0" borderId="0" xfId="0" applyFont="1" applyFill="1"/>
    <xf numFmtId="0" fontId="0" fillId="0" borderId="1" xfId="0"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2" fontId="0" fillId="0" borderId="1" xfId="0" applyNumberFormat="1" applyFill="1" applyBorder="1" applyAlignment="1" applyProtection="1">
      <alignment horizontal="center"/>
      <protection locked="0"/>
    </xf>
    <xf numFmtId="0" fontId="2" fillId="3" borderId="0" xfId="0" applyFont="1" applyFill="1"/>
    <xf numFmtId="0" fontId="0" fillId="3" borderId="0" xfId="0" applyFill="1"/>
    <xf numFmtId="0" fontId="0" fillId="3" borderId="0" xfId="0" applyFill="1" applyBorder="1"/>
    <xf numFmtId="0" fontId="0" fillId="0" borderId="0" xfId="0" applyFont="1" applyAlignment="1" applyProtection="1">
      <alignment vertical="top" wrapText="1"/>
      <protection locked="0"/>
    </xf>
    <xf numFmtId="0" fontId="0" fillId="0" borderId="0" xfId="0" applyBorder="1" applyProtection="1">
      <protection hidden="1"/>
    </xf>
    <xf numFmtId="0" fontId="0" fillId="0" borderId="0" xfId="0" applyFont="1" applyFill="1" applyBorder="1" applyProtection="1">
      <protection hidden="1"/>
    </xf>
    <xf numFmtId="0" fontId="5" fillId="0" borderId="0" xfId="0" applyFont="1" applyBorder="1" applyProtection="1">
      <protection locked="0"/>
    </xf>
    <xf numFmtId="0" fontId="5" fillId="0" borderId="0" xfId="0" applyFont="1" applyFill="1" applyBorder="1" applyProtection="1">
      <protection locked="0"/>
    </xf>
    <xf numFmtId="0" fontId="10" fillId="0" borderId="0" xfId="0" applyFont="1" applyFill="1" applyBorder="1" applyProtection="1">
      <protection locked="0"/>
    </xf>
    <xf numFmtId="0" fontId="2" fillId="0" borderId="0" xfId="0" applyFont="1" applyFill="1" applyBorder="1" applyAlignment="1" applyProtection="1">
      <alignment horizontal="left"/>
    </xf>
    <xf numFmtId="0" fontId="0" fillId="0" borderId="0" xfId="0" applyFont="1" applyFill="1" applyBorder="1" applyProtection="1"/>
    <xf numFmtId="0" fontId="2" fillId="0" borderId="0" xfId="0" applyFont="1" applyFill="1" applyBorder="1" applyAlignment="1" applyProtection="1">
      <alignment horizontal="right"/>
    </xf>
    <xf numFmtId="0" fontId="2" fillId="0" borderId="0" xfId="0" applyFont="1" applyFill="1" applyBorder="1" applyAlignment="1" applyProtection="1">
      <alignment horizontal="left"/>
      <protection locked="0"/>
    </xf>
    <xf numFmtId="0" fontId="19" fillId="3" borderId="0" xfId="3" quotePrefix="1" applyFill="1" applyBorder="1"/>
    <xf numFmtId="0" fontId="21" fillId="0" borderId="0" xfId="0" applyFont="1" applyFill="1" applyBorder="1" applyAlignment="1" applyProtection="1">
      <alignment horizontal="right"/>
      <protection locked="0"/>
    </xf>
    <xf numFmtId="0" fontId="21" fillId="0" borderId="0" xfId="0" applyFont="1" applyFill="1" applyBorder="1" applyAlignment="1" applyProtection="1">
      <alignment horizontal="center"/>
      <protection locked="0"/>
    </xf>
    <xf numFmtId="0" fontId="22" fillId="0" borderId="1" xfId="0" applyFont="1" applyBorder="1" applyProtection="1">
      <protection locked="0"/>
    </xf>
    <xf numFmtId="0" fontId="23" fillId="0" borderId="17" xfId="0" applyFont="1" applyFill="1" applyBorder="1" applyAlignment="1" applyProtection="1">
      <alignment horizontal="center" vertical="center"/>
      <protection locked="0"/>
    </xf>
    <xf numFmtId="0" fontId="24" fillId="0" borderId="1" xfId="0" applyFont="1" applyBorder="1" applyProtection="1">
      <protection locked="0"/>
    </xf>
    <xf numFmtId="0" fontId="23" fillId="0" borderId="17"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9" fontId="1" fillId="0" borderId="1" xfId="1" applyFont="1" applyFill="1" applyBorder="1" applyAlignment="1" applyProtection="1">
      <alignment horizontal="center"/>
    </xf>
    <xf numFmtId="43" fontId="0" fillId="0" borderId="1" xfId="2" applyFont="1" applyFill="1" applyBorder="1" applyAlignment="1" applyProtection="1">
      <alignment horizontal="center"/>
      <protection locked="0"/>
    </xf>
    <xf numFmtId="0" fontId="28" fillId="0" borderId="0" xfId="0" applyFont="1" applyFill="1" applyBorder="1"/>
    <xf numFmtId="0" fontId="27" fillId="3" borderId="0" xfId="0" applyFont="1" applyFill="1" applyBorder="1"/>
    <xf numFmtId="0" fontId="27" fillId="3" borderId="8" xfId="0" applyFont="1" applyFill="1" applyBorder="1"/>
    <xf numFmtId="0" fontId="29" fillId="3" borderId="8" xfId="0" applyFont="1" applyFill="1" applyBorder="1"/>
    <xf numFmtId="0" fontId="27" fillId="3" borderId="16" xfId="0" applyFont="1" applyFill="1" applyBorder="1"/>
    <xf numFmtId="0" fontId="27" fillId="3" borderId="5" xfId="0" applyFont="1" applyFill="1" applyBorder="1"/>
    <xf numFmtId="0" fontId="27" fillId="3" borderId="0" xfId="0" applyFont="1" applyFill="1"/>
    <xf numFmtId="0" fontId="27" fillId="0" borderId="16" xfId="0" applyFont="1" applyFill="1" applyBorder="1"/>
    <xf numFmtId="0" fontId="27" fillId="3" borderId="9" xfId="0" applyFont="1" applyFill="1" applyBorder="1"/>
    <xf numFmtId="0" fontId="27" fillId="3" borderId="3" xfId="0" applyFont="1" applyFill="1" applyBorder="1"/>
    <xf numFmtId="1" fontId="2" fillId="0" borderId="1"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31" fillId="3" borderId="0" xfId="3" quotePrefix="1" applyFont="1" applyFill="1" applyBorder="1"/>
    <xf numFmtId="0" fontId="2" fillId="0" borderId="0" xfId="0" applyFont="1" applyBorder="1" applyAlignment="1" applyProtection="1">
      <alignment horizontal="center"/>
      <protection locked="0"/>
    </xf>
    <xf numFmtId="0" fontId="27" fillId="0" borderId="0" xfId="0" applyFont="1" applyFill="1" applyBorder="1" applyProtection="1">
      <protection locked="0"/>
    </xf>
    <xf numFmtId="0" fontId="27" fillId="0" borderId="0" xfId="0" applyFont="1" applyFill="1" applyBorder="1" applyAlignment="1" applyProtection="1">
      <alignment horizontal="right"/>
      <protection locked="0"/>
    </xf>
    <xf numFmtId="43" fontId="27" fillId="0" borderId="1" xfId="2" applyFont="1" applyFill="1" applyBorder="1" applyAlignment="1" applyProtection="1">
      <alignment horizontal="center"/>
      <protection locked="0"/>
    </xf>
    <xf numFmtId="0" fontId="27" fillId="0" borderId="0" xfId="0" applyFont="1" applyFill="1" applyBorder="1" applyAlignment="1" applyProtection="1">
      <alignment horizontal="center"/>
      <protection locked="0"/>
    </xf>
    <xf numFmtId="0" fontId="33" fillId="0" borderId="0" xfId="0" applyFont="1" applyBorder="1" applyAlignment="1"/>
    <xf numFmtId="0" fontId="32" fillId="0" borderId="0" xfId="0" applyFont="1" applyBorder="1" applyProtection="1">
      <protection hidden="1"/>
    </xf>
    <xf numFmtId="0" fontId="17" fillId="0" borderId="0" xfId="0" applyFont="1" applyBorder="1" applyAlignment="1" applyProtection="1">
      <protection locked="0"/>
    </xf>
    <xf numFmtId="0" fontId="7" fillId="0" borderId="0" xfId="0" applyFont="1" applyFill="1" applyBorder="1" applyProtection="1">
      <protection locked="0"/>
    </xf>
    <xf numFmtId="164" fontId="0" fillId="0" borderId="0" xfId="0" applyNumberFormat="1" applyFill="1" applyProtection="1">
      <protection locked="0"/>
    </xf>
    <xf numFmtId="0" fontId="0" fillId="0" borderId="0" xfId="0" applyFont="1" applyBorder="1" applyProtection="1">
      <protection locked="0"/>
    </xf>
    <xf numFmtId="0" fontId="0" fillId="0" borderId="0" xfId="0" applyFont="1" applyBorder="1" applyAlignment="1" applyProtection="1">
      <alignment horizontal="center" vertical="top" wrapText="1"/>
      <protection locked="0"/>
    </xf>
    <xf numFmtId="0" fontId="0" fillId="0" borderId="0" xfId="0" applyFont="1" applyBorder="1"/>
    <xf numFmtId="0" fontId="17" fillId="3" borderId="8" xfId="0" applyFont="1" applyFill="1" applyBorder="1"/>
    <xf numFmtId="0" fontId="7" fillId="3" borderId="8" xfId="0" applyFont="1" applyFill="1" applyBorder="1"/>
    <xf numFmtId="0" fontId="0" fillId="3" borderId="16" xfId="0" applyFont="1" applyFill="1" applyBorder="1"/>
    <xf numFmtId="0" fontId="0" fillId="3" borderId="5" xfId="0" applyFont="1" applyFill="1" applyBorder="1" applyAlignment="1">
      <alignment wrapText="1"/>
    </xf>
    <xf numFmtId="0" fontId="40" fillId="3" borderId="0" xfId="0" applyFont="1" applyFill="1" applyBorder="1"/>
    <xf numFmtId="0" fontId="0" fillId="3" borderId="5" xfId="0" applyFont="1" applyFill="1" applyBorder="1"/>
    <xf numFmtId="0" fontId="0" fillId="3" borderId="13" xfId="0" applyFill="1" applyBorder="1"/>
    <xf numFmtId="0" fontId="0" fillId="3" borderId="8" xfId="0" applyFont="1" applyFill="1" applyBorder="1"/>
    <xf numFmtId="0" fontId="21" fillId="3" borderId="0" xfId="0" applyFont="1" applyFill="1" applyBorder="1"/>
    <xf numFmtId="0" fontId="0" fillId="3" borderId="16" xfId="0" applyFill="1" applyBorder="1"/>
    <xf numFmtId="0" fontId="5"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hidden="1"/>
    </xf>
    <xf numFmtId="0" fontId="0" fillId="0" borderId="0" xfId="0" applyFont="1" applyFill="1" applyBorder="1" applyAlignment="1">
      <alignment vertical="center"/>
    </xf>
    <xf numFmtId="0" fontId="0" fillId="0" borderId="0" xfId="0" applyFont="1" applyBorder="1" applyAlignment="1" applyProtection="1">
      <alignment vertical="center" wrapText="1"/>
      <protection locked="0"/>
    </xf>
    <xf numFmtId="0" fontId="0" fillId="0" borderId="0" xfId="0" applyFont="1" applyBorder="1" applyAlignment="1">
      <alignment vertical="center"/>
    </xf>
    <xf numFmtId="0" fontId="0" fillId="0" borderId="0" xfId="0" applyFont="1" applyFill="1" applyAlignment="1">
      <alignment vertical="center"/>
    </xf>
    <xf numFmtId="0" fontId="17" fillId="3" borderId="20" xfId="0" applyFont="1" applyFill="1" applyBorder="1" applyAlignment="1">
      <alignment horizontal="center"/>
    </xf>
    <xf numFmtId="0" fontId="0" fillId="3" borderId="22" xfId="0" applyFill="1" applyBorder="1" applyAlignment="1">
      <alignment horizontal="center" vertical="center"/>
    </xf>
    <xf numFmtId="0" fontId="0" fillId="3" borderId="15" xfId="0" applyFill="1" applyBorder="1" applyAlignment="1">
      <alignment horizontal="center" vertical="center"/>
    </xf>
    <xf numFmtId="0" fontId="27" fillId="3" borderId="15" xfId="0" applyFont="1" applyFill="1" applyBorder="1" applyAlignment="1">
      <alignment horizontal="center"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27" fillId="3" borderId="24" xfId="0" applyFont="1" applyFill="1" applyBorder="1" applyAlignment="1">
      <alignment horizontal="left" vertical="center"/>
    </xf>
    <xf numFmtId="0" fontId="27" fillId="3" borderId="25" xfId="0" applyFont="1" applyFill="1" applyBorder="1" applyAlignment="1">
      <alignment horizontal="left" vertical="center"/>
    </xf>
    <xf numFmtId="0" fontId="27" fillId="3" borderId="26" xfId="0" applyFont="1" applyFill="1" applyBorder="1" applyAlignment="1">
      <alignment horizontal="center" vertical="center"/>
    </xf>
    <xf numFmtId="0" fontId="0" fillId="3" borderId="0" xfId="0" applyFill="1" applyBorder="1"/>
    <xf numFmtId="0" fontId="2" fillId="3" borderId="8" xfId="0" applyFont="1" applyFill="1" applyBorder="1"/>
    <xf numFmtId="0" fontId="2" fillId="3" borderId="0" xfId="0" applyFont="1" applyFill="1" applyBorder="1"/>
    <xf numFmtId="0" fontId="2" fillId="3" borderId="6" xfId="0" applyFont="1" applyFill="1" applyBorder="1"/>
    <xf numFmtId="0" fontId="0" fillId="0" borderId="0" xfId="0" applyFill="1" applyBorder="1"/>
    <xf numFmtId="0" fontId="2" fillId="0" borderId="8" xfId="0" applyFont="1" applyFill="1" applyBorder="1"/>
    <xf numFmtId="0" fontId="2" fillId="0" borderId="0" xfId="0" applyFont="1" applyFill="1" applyBorder="1"/>
    <xf numFmtId="0" fontId="2" fillId="0" borderId="6" xfId="0" applyFont="1" applyFill="1" applyBorder="1"/>
    <xf numFmtId="0" fontId="17" fillId="3" borderId="19" xfId="0" applyFont="1" applyFill="1" applyBorder="1" applyAlignment="1">
      <alignment horizontal="center"/>
    </xf>
    <xf numFmtId="0" fontId="11" fillId="0" borderId="0" xfId="0" applyFont="1" applyBorder="1" applyAlignment="1">
      <alignment horizontal="left" vertical="top" wrapText="1"/>
    </xf>
    <xf numFmtId="0" fontId="0" fillId="3" borderId="0" xfId="0" applyFill="1" applyBorder="1" applyAlignment="1">
      <alignment horizontal="left" vertical="center" wrapText="1"/>
    </xf>
    <xf numFmtId="0" fontId="0" fillId="0" borderId="0" xfId="0" applyFill="1" applyBorder="1"/>
    <xf numFmtId="0" fontId="0" fillId="3" borderId="8" xfId="0" applyFill="1" applyBorder="1"/>
    <xf numFmtId="0" fontId="0" fillId="3" borderId="0" xfId="0" applyFill="1" applyBorder="1"/>
    <xf numFmtId="0" fontId="0" fillId="3" borderId="6" xfId="0" applyFill="1" applyBorder="1"/>
    <xf numFmtId="1" fontId="27" fillId="0" borderId="0" xfId="0" applyNumberFormat="1" applyFont="1" applyFill="1" applyBorder="1" applyAlignment="1" applyProtection="1">
      <alignment horizontal="center"/>
      <protection locked="0"/>
    </xf>
    <xf numFmtId="0" fontId="38" fillId="0" borderId="0" xfId="8" applyFont="1" applyFill="1" applyBorder="1" applyAlignment="1" applyProtection="1">
      <alignment vertical="center"/>
      <protection locked="0"/>
    </xf>
    <xf numFmtId="0" fontId="0" fillId="5" borderId="0" xfId="0" applyFont="1" applyFill="1" applyBorder="1" applyProtection="1">
      <protection locked="0"/>
    </xf>
    <xf numFmtId="0" fontId="2" fillId="5" borderId="1" xfId="0" applyFont="1" applyFill="1" applyBorder="1" applyAlignment="1" applyProtection="1">
      <alignment horizontal="center"/>
      <protection locked="0"/>
    </xf>
    <xf numFmtId="1" fontId="27" fillId="5" borderId="1" xfId="0" applyNumberFormat="1" applyFont="1" applyFill="1" applyBorder="1" applyAlignment="1" applyProtection="1">
      <alignment horizontal="center"/>
      <protection locked="0"/>
    </xf>
    <xf numFmtId="0" fontId="27" fillId="5" borderId="1" xfId="0" applyFont="1" applyFill="1" applyBorder="1" applyAlignment="1" applyProtection="1">
      <alignment horizontal="center"/>
      <protection locked="0"/>
    </xf>
    <xf numFmtId="0" fontId="17" fillId="0" borderId="0" xfId="0" applyFont="1" applyFill="1" applyBorder="1" applyAlignment="1" applyProtection="1">
      <protection locked="0"/>
    </xf>
    <xf numFmtId="0" fontId="17" fillId="0" borderId="0" xfId="0" applyFont="1" applyFill="1" applyAlignment="1" applyProtection="1">
      <protection locked="0"/>
    </xf>
    <xf numFmtId="0" fontId="3" fillId="0" borderId="0" xfId="0" applyFont="1" applyFill="1" applyAlignment="1" applyProtection="1">
      <protection locked="0"/>
    </xf>
    <xf numFmtId="0" fontId="0" fillId="6" borderId="0" xfId="0" applyFont="1" applyFill="1" applyBorder="1" applyProtection="1">
      <protection locked="0"/>
    </xf>
    <xf numFmtId="166" fontId="2" fillId="6" borderId="3" xfId="0" applyNumberFormat="1" applyFont="1" applyFill="1" applyBorder="1" applyProtection="1"/>
    <xf numFmtId="0" fontId="2" fillId="0" borderId="9"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wrapText="1"/>
      <protection locked="0"/>
    </xf>
    <xf numFmtId="9" fontId="0" fillId="5" borderId="2" xfId="1" applyFont="1" applyFill="1" applyBorder="1" applyAlignment="1" applyProtection="1">
      <alignment horizontal="center"/>
    </xf>
    <xf numFmtId="9" fontId="0" fillId="0" borderId="0" xfId="1" applyFont="1" applyFill="1" applyBorder="1" applyAlignment="1" applyProtection="1">
      <alignment horizontal="center"/>
    </xf>
    <xf numFmtId="0" fontId="0" fillId="0" borderId="0" xfId="0" applyFont="1" applyBorder="1" applyProtection="1">
      <protection hidden="1"/>
    </xf>
    <xf numFmtId="2" fontId="0" fillId="0" borderId="0" xfId="0" applyNumberFormat="1" applyFont="1" applyFill="1" applyBorder="1" applyAlignment="1" applyProtection="1">
      <alignment horizontal="center"/>
      <protection locked="0"/>
    </xf>
    <xf numFmtId="0" fontId="42" fillId="0" borderId="0" xfId="0" applyFont="1" applyFill="1" applyBorder="1" applyAlignment="1"/>
    <xf numFmtId="0" fontId="42" fillId="0" borderId="0" xfId="0" applyFont="1" applyBorder="1" applyAlignment="1"/>
    <xf numFmtId="2" fontId="27" fillId="3" borderId="0" xfId="0" applyNumberFormat="1" applyFont="1" applyFill="1" applyBorder="1" applyAlignment="1" applyProtection="1">
      <alignment horizontal="center"/>
      <protection locked="0"/>
    </xf>
    <xf numFmtId="2" fontId="27" fillId="0" borderId="0" xfId="0" applyNumberFormat="1" applyFont="1" applyFill="1" applyBorder="1" applyAlignment="1" applyProtection="1">
      <alignment horizontal="center"/>
      <protection locked="0"/>
    </xf>
    <xf numFmtId="43" fontId="0" fillId="6" borderId="8" xfId="2" applyFont="1" applyFill="1" applyBorder="1" applyAlignment="1" applyProtection="1">
      <alignment vertical="center"/>
    </xf>
    <xf numFmtId="43" fontId="0" fillId="6" borderId="0" xfId="2" applyFont="1" applyFill="1" applyBorder="1" applyAlignment="1" applyProtection="1">
      <alignment vertical="center"/>
    </xf>
    <xf numFmtId="43" fontId="27" fillId="6" borderId="6" xfId="2" applyFont="1" applyFill="1" applyBorder="1" applyAlignment="1" applyProtection="1">
      <alignment horizontal="center" vertical="center"/>
    </xf>
    <xf numFmtId="43" fontId="0" fillId="6" borderId="34" xfId="2" applyFont="1" applyFill="1" applyBorder="1" applyAlignment="1" applyProtection="1">
      <alignment horizontal="center" vertical="center"/>
    </xf>
    <xf numFmtId="43" fontId="0" fillId="6" borderId="4" xfId="2" applyFont="1" applyFill="1" applyBorder="1" applyAlignment="1" applyProtection="1">
      <alignment horizontal="center" vertical="center"/>
    </xf>
    <xf numFmtId="43" fontId="0" fillId="6" borderId="4" xfId="2" applyFont="1" applyFill="1" applyBorder="1" applyAlignment="1" applyProtection="1">
      <alignment vertical="center"/>
    </xf>
    <xf numFmtId="43" fontId="0" fillId="6" borderId="6" xfId="2" applyFont="1" applyFill="1" applyBorder="1" applyAlignment="1" applyProtection="1">
      <alignment vertical="center"/>
    </xf>
    <xf numFmtId="43" fontId="0" fillId="6" borderId="30" xfId="2" applyNumberFormat="1" applyFont="1" applyFill="1" applyBorder="1" applyAlignment="1" applyProtection="1">
      <alignment vertical="center"/>
    </xf>
    <xf numFmtId="9" fontId="0" fillId="6" borderId="6" xfId="2" applyNumberFormat="1" applyFont="1" applyFill="1" applyBorder="1" applyAlignment="1" applyProtection="1">
      <alignment vertical="center"/>
    </xf>
    <xf numFmtId="43" fontId="0" fillId="6" borderId="0" xfId="2" applyFont="1" applyFill="1" applyBorder="1" applyAlignment="1" applyProtection="1">
      <alignment horizontal="center" vertical="center"/>
    </xf>
    <xf numFmtId="43" fontId="27" fillId="6" borderId="6" xfId="2" applyFont="1" applyFill="1" applyBorder="1" applyAlignment="1" applyProtection="1">
      <alignment vertical="center"/>
    </xf>
    <xf numFmtId="43" fontId="0" fillId="6" borderId="6" xfId="2" applyFont="1" applyFill="1" applyBorder="1" applyAlignment="1" applyProtection="1">
      <alignment horizontal="right" vertical="center"/>
    </xf>
    <xf numFmtId="43" fontId="0" fillId="6" borderId="9" xfId="2" applyFont="1" applyFill="1" applyBorder="1" applyAlignment="1" applyProtection="1">
      <alignment vertical="center"/>
    </xf>
    <xf numFmtId="43" fontId="0" fillId="6" borderId="3" xfId="2" applyFont="1" applyFill="1" applyBorder="1" applyAlignment="1" applyProtection="1">
      <alignment horizontal="center" vertical="center"/>
    </xf>
    <xf numFmtId="43" fontId="27" fillId="6" borderId="7" xfId="2" applyFont="1" applyFill="1" applyBorder="1" applyAlignment="1" applyProtection="1">
      <alignment vertical="center"/>
    </xf>
    <xf numFmtId="43" fontId="0" fillId="6" borderId="36" xfId="2" applyFont="1" applyFill="1" applyBorder="1" applyAlignment="1" applyProtection="1">
      <alignment vertical="center"/>
    </xf>
    <xf numFmtId="43" fontId="0" fillId="6" borderId="7" xfId="2" applyFont="1" applyFill="1" applyBorder="1" applyAlignment="1" applyProtection="1">
      <alignment horizontal="right" vertical="center"/>
    </xf>
    <xf numFmtId="43" fontId="0" fillId="6" borderId="31" xfId="2" applyNumberFormat="1" applyFont="1" applyFill="1" applyBorder="1" applyAlignment="1" applyProtection="1">
      <alignment vertical="center"/>
    </xf>
    <xf numFmtId="0" fontId="14" fillId="0" borderId="0" xfId="0" applyFont="1" applyFill="1" applyBorder="1" applyProtection="1">
      <protection locked="0"/>
    </xf>
    <xf numFmtId="0" fontId="14" fillId="0" borderId="0" xfId="0" applyFont="1" applyFill="1" applyBorder="1" applyAlignment="1" applyProtection="1">
      <alignment vertical="center"/>
      <protection locked="0"/>
    </xf>
    <xf numFmtId="0" fontId="11" fillId="0" borderId="0" xfId="0" applyFont="1" applyFill="1" applyBorder="1" applyProtection="1">
      <protection locked="0"/>
    </xf>
    <xf numFmtId="0" fontId="0" fillId="0" borderId="0" xfId="0" applyFont="1" applyFill="1" applyBorder="1"/>
    <xf numFmtId="0" fontId="0" fillId="0" borderId="8" xfId="0" applyFont="1" applyFill="1" applyBorder="1"/>
    <xf numFmtId="0" fontId="0" fillId="0" borderId="8" xfId="0" applyFill="1" applyBorder="1" applyAlignment="1">
      <alignment horizontal="left"/>
    </xf>
    <xf numFmtId="0" fontId="0" fillId="0" borderId="0" xfId="0" applyFill="1" applyBorder="1" applyAlignment="1">
      <alignment horizontal="left"/>
    </xf>
    <xf numFmtId="0" fontId="0" fillId="0" borderId="6" xfId="0" applyFill="1" applyBorder="1" applyAlignment="1">
      <alignment horizontal="left"/>
    </xf>
    <xf numFmtId="0" fontId="0" fillId="0" borderId="0" xfId="0" applyFill="1" applyBorder="1" applyAlignment="1">
      <alignment vertical="center"/>
    </xf>
    <xf numFmtId="0" fontId="0" fillId="0" borderId="6" xfId="0" applyFill="1" applyBorder="1" applyAlignment="1">
      <alignment vertical="center"/>
    </xf>
    <xf numFmtId="0" fontId="2" fillId="0" borderId="8" xfId="0" applyFont="1" applyFill="1" applyBorder="1" applyAlignment="1">
      <alignment vertical="center"/>
    </xf>
    <xf numFmtId="0" fontId="0" fillId="0" borderId="8"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3" borderId="0" xfId="0" applyFont="1" applyFill="1" applyBorder="1"/>
    <xf numFmtId="0" fontId="0" fillId="3" borderId="6" xfId="0" applyFont="1" applyFill="1" applyBorder="1"/>
    <xf numFmtId="0" fontId="0" fillId="3" borderId="8" xfId="0" applyFill="1" applyBorder="1" applyAlignment="1"/>
    <xf numFmtId="0" fontId="0" fillId="3" borderId="0" xfId="0" applyFill="1" applyBorder="1" applyAlignment="1"/>
    <xf numFmtId="0" fontId="0" fillId="3" borderId="6" xfId="0" applyFill="1" applyBorder="1" applyAlignment="1"/>
    <xf numFmtId="0" fontId="19" fillId="3" borderId="0" xfId="3" quotePrefix="1" applyFill="1" applyBorder="1" applyAlignment="1"/>
    <xf numFmtId="0" fontId="27" fillId="0" borderId="0" xfId="0" applyFont="1" applyFill="1" applyBorder="1"/>
    <xf numFmtId="43" fontId="0" fillId="5" borderId="1" xfId="2" applyFont="1" applyFill="1" applyBorder="1" applyAlignment="1" applyProtection="1">
      <alignment horizontal="center"/>
      <protection locked="0"/>
    </xf>
    <xf numFmtId="43" fontId="0" fillId="5" borderId="2" xfId="2" applyFont="1" applyFill="1" applyBorder="1" applyAlignment="1" applyProtection="1">
      <alignment horizontal="center"/>
      <protection locked="0"/>
    </xf>
    <xf numFmtId="37" fontId="0" fillId="6" borderId="33" xfId="2" applyNumberFormat="1" applyFont="1" applyFill="1" applyBorder="1" applyAlignment="1" applyProtection="1">
      <alignment horizontal="center" vertical="center"/>
    </xf>
    <xf numFmtId="2" fontId="2" fillId="6" borderId="1" xfId="0" applyNumberFormat="1" applyFont="1" applyFill="1" applyBorder="1" applyAlignment="1" applyProtection="1">
      <alignment horizontal="center"/>
    </xf>
    <xf numFmtId="0" fontId="7" fillId="5" borderId="0" xfId="0" applyFont="1" applyFill="1" applyBorder="1" applyProtection="1">
      <protection locked="0"/>
    </xf>
    <xf numFmtId="0" fontId="2" fillId="5" borderId="0" xfId="0" applyFont="1" applyFill="1" applyBorder="1" applyProtection="1">
      <protection locked="0"/>
    </xf>
    <xf numFmtId="0" fontId="5" fillId="5" borderId="0" xfId="0" applyFont="1" applyFill="1" applyBorder="1" applyProtection="1">
      <protection locked="0"/>
    </xf>
    <xf numFmtId="0" fontId="42" fillId="5" borderId="0" xfId="0" applyFont="1" applyFill="1" applyBorder="1" applyAlignment="1"/>
    <xf numFmtId="0" fontId="16" fillId="6" borderId="30" xfId="0" quotePrefix="1" applyFont="1" applyFill="1" applyBorder="1" applyAlignment="1" applyProtection="1">
      <alignment horizontal="center" vertical="center"/>
      <protection locked="0"/>
    </xf>
    <xf numFmtId="0" fontId="26" fillId="6" borderId="30" xfId="0" quotePrefix="1" applyFont="1" applyFill="1" applyBorder="1" applyAlignment="1" applyProtection="1">
      <alignment horizontal="center" vertical="center"/>
      <protection locked="0"/>
    </xf>
    <xf numFmtId="0" fontId="16" fillId="6" borderId="31" xfId="0" quotePrefix="1" applyFont="1" applyFill="1" applyBorder="1" applyAlignment="1" applyProtection="1">
      <alignment horizontal="center" vertical="center"/>
      <protection locked="0"/>
    </xf>
    <xf numFmtId="0" fontId="27" fillId="0" borderId="8" xfId="0" applyFont="1" applyFill="1" applyBorder="1"/>
    <xf numFmtId="0" fontId="17" fillId="3" borderId="10" xfId="0" applyFont="1" applyFill="1" applyBorder="1"/>
    <xf numFmtId="0" fontId="0" fillId="3" borderId="11" xfId="0" applyFill="1" applyBorder="1"/>
    <xf numFmtId="0" fontId="0" fillId="3" borderId="12" xfId="0" applyFill="1" applyBorder="1"/>
    <xf numFmtId="0" fontId="27" fillId="3" borderId="6" xfId="0" applyFont="1" applyFill="1" applyBorder="1"/>
    <xf numFmtId="0" fontId="27" fillId="3" borderId="7" xfId="0" applyFont="1" applyFill="1" applyBorder="1"/>
    <xf numFmtId="0" fontId="27" fillId="0" borderId="0" xfId="0" applyFont="1" applyFill="1" applyBorder="1"/>
    <xf numFmtId="43" fontId="0" fillId="6" borderId="1" xfId="2" applyFont="1" applyFill="1" applyBorder="1" applyAlignment="1" applyProtection="1">
      <alignment horizontal="center"/>
      <protection locked="0"/>
    </xf>
    <xf numFmtId="0" fontId="0" fillId="3" borderId="9" xfId="0" applyFill="1" applyBorder="1" applyAlignment="1"/>
    <xf numFmtId="0" fontId="0" fillId="3" borderId="3" xfId="0" applyFill="1" applyBorder="1" applyAlignment="1"/>
    <xf numFmtId="0" fontId="19" fillId="3" borderId="3" xfId="3" quotePrefix="1" applyFill="1" applyBorder="1" applyAlignment="1"/>
    <xf numFmtId="0" fontId="0" fillId="3" borderId="7" xfId="0" applyFill="1" applyBorder="1" applyAlignment="1"/>
    <xf numFmtId="43" fontId="27" fillId="6" borderId="1" xfId="2" applyFont="1" applyFill="1" applyBorder="1" applyAlignment="1" applyProtection="1">
      <alignment horizontal="center"/>
      <protection locked="0"/>
    </xf>
    <xf numFmtId="0" fontId="27" fillId="0" borderId="1" xfId="0" applyFont="1" applyFill="1" applyBorder="1" applyAlignment="1" applyProtection="1">
      <alignment horizontal="center"/>
      <protection locked="0"/>
    </xf>
    <xf numFmtId="0" fontId="0" fillId="0" borderId="8" xfId="0" applyBorder="1"/>
    <xf numFmtId="0" fontId="11" fillId="0" borderId="8" xfId="0" applyFont="1" applyBorder="1" applyAlignment="1">
      <alignment horizontal="left" vertical="top" wrapText="1"/>
    </xf>
    <xf numFmtId="0" fontId="3" fillId="3" borderId="8" xfId="0" applyFont="1" applyFill="1" applyBorder="1"/>
    <xf numFmtId="0" fontId="0" fillId="0" borderId="8" xfId="0" applyBorder="1" applyAlignment="1"/>
    <xf numFmtId="0" fontId="22" fillId="0" borderId="8" xfId="0" applyFont="1" applyBorder="1" applyAlignment="1" applyProtection="1">
      <alignment horizontal="right"/>
      <protection locked="0"/>
    </xf>
    <xf numFmtId="0" fontId="11" fillId="0" borderId="8" xfId="0" applyFont="1" applyFill="1" applyBorder="1" applyAlignment="1" applyProtection="1">
      <alignment horizontal="right"/>
      <protection locked="0"/>
    </xf>
    <xf numFmtId="0" fontId="27" fillId="0" borderId="8" xfId="0" applyFont="1" applyBorder="1" applyProtection="1">
      <protection hidden="1"/>
    </xf>
    <xf numFmtId="0" fontId="11" fillId="0" borderId="8" xfId="0" quotePrefix="1" applyFont="1" applyBorder="1" applyAlignment="1" applyProtection="1">
      <alignment horizontal="right"/>
      <protection locked="0"/>
    </xf>
    <xf numFmtId="0" fontId="11" fillId="0" borderId="8" xfId="0" quotePrefix="1" applyFont="1" applyFill="1" applyBorder="1" applyAlignment="1" applyProtection="1">
      <alignment horizontal="right"/>
      <protection locked="0"/>
    </xf>
    <xf numFmtId="0" fontId="2" fillId="0" borderId="8" xfId="0" quotePrefix="1" applyFont="1" applyFill="1" applyBorder="1" applyAlignment="1" applyProtection="1">
      <alignment horizontal="right"/>
      <protection locked="0"/>
    </xf>
    <xf numFmtId="0" fontId="2" fillId="3" borderId="9" xfId="0" applyFont="1" applyFill="1" applyBorder="1" applyAlignment="1">
      <alignment horizontal="center"/>
    </xf>
    <xf numFmtId="0" fontId="2" fillId="3" borderId="3" xfId="0" applyFont="1" applyFill="1" applyBorder="1" applyAlignment="1">
      <alignment horizontal="center"/>
    </xf>
    <xf numFmtId="0" fontId="0" fillId="3" borderId="3" xfId="0" applyFill="1" applyBorder="1"/>
    <xf numFmtId="0" fontId="0" fillId="3" borderId="7" xfId="0" applyFill="1" applyBorder="1"/>
    <xf numFmtId="0" fontId="37" fillId="0" borderId="8" xfId="8" applyFont="1" applyFill="1" applyBorder="1" applyAlignment="1" applyProtection="1">
      <alignment vertical="center"/>
      <protection locked="0"/>
    </xf>
    <xf numFmtId="0" fontId="38" fillId="0" borderId="6" xfId="8" applyFont="1" applyFill="1" applyBorder="1" applyAlignment="1" applyProtection="1">
      <alignment vertical="center"/>
      <protection locked="0"/>
    </xf>
    <xf numFmtId="0" fontId="41" fillId="0" borderId="8" xfId="0" applyFont="1" applyFill="1" applyBorder="1" applyAlignment="1" applyProtection="1">
      <alignment horizontal="left"/>
      <protection locked="0"/>
    </xf>
    <xf numFmtId="0" fontId="0" fillId="0" borderId="6" xfId="0" applyFont="1" applyFill="1" applyBorder="1" applyProtection="1">
      <protection locked="0"/>
    </xf>
    <xf numFmtId="0" fontId="4" fillId="0" borderId="8" xfId="0" applyFont="1" applyBorder="1" applyProtection="1">
      <protection locked="0"/>
    </xf>
    <xf numFmtId="0" fontId="0" fillId="0" borderId="6" xfId="0" applyFont="1" applyFill="1" applyBorder="1"/>
    <xf numFmtId="0" fontId="2" fillId="0" borderId="8" xfId="0" applyFont="1" applyBorder="1" applyAlignment="1" applyProtection="1">
      <alignment horizontal="right"/>
      <protection locked="0"/>
    </xf>
    <xf numFmtId="0" fontId="43" fillId="0" borderId="0" xfId="0" applyFont="1" applyFill="1" applyBorder="1"/>
    <xf numFmtId="0" fontId="43" fillId="0" borderId="6" xfId="0" applyFont="1" applyFill="1" applyBorder="1" applyProtection="1">
      <protection locked="0"/>
    </xf>
    <xf numFmtId="0" fontId="2" fillId="0" borderId="8" xfId="0" applyFont="1" applyFill="1" applyBorder="1" applyAlignment="1" applyProtection="1">
      <alignment horizontal="right"/>
      <protection locked="0"/>
    </xf>
    <xf numFmtId="0" fontId="0" fillId="0" borderId="6" xfId="0" applyFont="1" applyFill="1" applyBorder="1" applyProtection="1">
      <protection hidden="1"/>
    </xf>
    <xf numFmtId="0" fontId="2" fillId="0" borderId="8" xfId="0" quotePrefix="1" applyFont="1" applyBorder="1" applyAlignment="1" applyProtection="1">
      <alignment horizontal="right"/>
      <protection locked="0"/>
    </xf>
    <xf numFmtId="0" fontId="28" fillId="0" borderId="6" xfId="0" applyFont="1" applyFill="1" applyBorder="1"/>
    <xf numFmtId="0" fontId="21" fillId="0" borderId="6" xfId="0" applyFont="1" applyFill="1" applyBorder="1" applyAlignment="1" applyProtection="1">
      <alignment horizontal="right"/>
      <protection locked="0"/>
    </xf>
    <xf numFmtId="0" fontId="21" fillId="0" borderId="6" xfId="0" applyFont="1" applyFill="1" applyBorder="1" applyAlignment="1" applyProtection="1">
      <alignment horizontal="center"/>
      <protection locked="0"/>
    </xf>
    <xf numFmtId="0" fontId="0" fillId="0" borderId="8" xfId="0" applyBorder="1" applyProtection="1">
      <protection locked="0"/>
    </xf>
    <xf numFmtId="0" fontId="0" fillId="0" borderId="6" xfId="0" applyFont="1" applyBorder="1" applyAlignment="1" applyProtection="1">
      <alignment horizontal="center" vertical="center"/>
      <protection locked="0"/>
    </xf>
    <xf numFmtId="43" fontId="0" fillId="0" borderId="6" xfId="2" applyFont="1" applyBorder="1" applyAlignment="1" applyProtection="1">
      <alignment vertical="center"/>
      <protection locked="0"/>
    </xf>
    <xf numFmtId="43" fontId="18" fillId="0" borderId="6" xfId="2" applyFont="1" applyFill="1" applyBorder="1" applyAlignment="1" applyProtection="1">
      <alignment vertical="center"/>
      <protection locked="0"/>
    </xf>
    <xf numFmtId="0" fontId="18" fillId="0" borderId="6" xfId="0" applyFont="1" applyFill="1" applyBorder="1"/>
    <xf numFmtId="0" fontId="0" fillId="0" borderId="8" xfId="0" applyFill="1" applyBorder="1" applyProtection="1">
      <protection locked="0"/>
    </xf>
    <xf numFmtId="0" fontId="0" fillId="0" borderId="8" xfId="0" applyFont="1" applyBorder="1" applyAlignment="1" applyProtection="1">
      <alignment horizontal="center" vertical="top" wrapText="1"/>
      <protection locked="0"/>
    </xf>
    <xf numFmtId="0" fontId="0" fillId="0" borderId="6" xfId="0" applyFont="1" applyBorder="1" applyAlignment="1" applyProtection="1">
      <alignment horizontal="center" vertical="top" wrapText="1"/>
      <protection locked="0"/>
    </xf>
    <xf numFmtId="0" fontId="0" fillId="0" borderId="8" xfId="0" applyFont="1" applyBorder="1"/>
    <xf numFmtId="0" fontId="0" fillId="0" borderId="9" xfId="0" applyFont="1" applyBorder="1"/>
    <xf numFmtId="0" fontId="0" fillId="0" borderId="3" xfId="0" applyFont="1" applyBorder="1"/>
    <xf numFmtId="0" fontId="0" fillId="0" borderId="3" xfId="0" applyFont="1" applyBorder="1" applyAlignment="1">
      <alignment vertical="center"/>
    </xf>
    <xf numFmtId="0" fontId="0" fillId="0" borderId="3" xfId="0" applyFont="1" applyFill="1" applyBorder="1"/>
    <xf numFmtId="0" fontId="0" fillId="0" borderId="7" xfId="0" applyFont="1" applyFill="1" applyBorder="1"/>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6" xfId="0" applyFont="1" applyBorder="1" applyAlignment="1">
      <alignment horizontal="left" vertical="top" wrapText="1"/>
    </xf>
    <xf numFmtId="0" fontId="0" fillId="3" borderId="0" xfId="0" applyFill="1" applyBorder="1"/>
    <xf numFmtId="0" fontId="0" fillId="3" borderId="6" xfId="0" applyFill="1" applyBorder="1"/>
    <xf numFmtId="0" fontId="0" fillId="0" borderId="8" xfId="0" applyBorder="1" applyAlignment="1">
      <alignment horizontal="left" wrapText="1"/>
    </xf>
    <xf numFmtId="0" fontId="31" fillId="3" borderId="0" xfId="3" quotePrefix="1" applyFont="1" applyFill="1" applyBorder="1" applyAlignment="1">
      <alignment horizontal="left" vertical="center"/>
    </xf>
    <xf numFmtId="0" fontId="17" fillId="4" borderId="8" xfId="0" applyFont="1" applyFill="1" applyBorder="1" applyAlignment="1">
      <alignment horizontal="left" wrapText="1"/>
    </xf>
    <xf numFmtId="0" fontId="17" fillId="4" borderId="0" xfId="0" applyFont="1" applyFill="1" applyBorder="1"/>
    <xf numFmtId="0" fontId="48" fillId="4" borderId="0" xfId="3" quotePrefix="1" applyFont="1" applyFill="1" applyBorder="1"/>
    <xf numFmtId="0" fontId="17" fillId="4" borderId="6" xfId="0" applyFont="1" applyFill="1" applyBorder="1"/>
    <xf numFmtId="0" fontId="49" fillId="0" borderId="8" xfId="0" applyFont="1" applyFill="1" applyBorder="1"/>
    <xf numFmtId="0" fontId="50" fillId="0" borderId="0" xfId="0" applyFont="1" applyFill="1" applyBorder="1"/>
    <xf numFmtId="0" fontId="51" fillId="0" borderId="0" xfId="0" applyFont="1" applyFill="1" applyBorder="1"/>
    <xf numFmtId="0" fontId="50" fillId="0" borderId="6" xfId="0" applyFont="1" applyFill="1" applyBorder="1"/>
    <xf numFmtId="0" fontId="41" fillId="3" borderId="8" xfId="0" applyFont="1" applyFill="1" applyBorder="1"/>
    <xf numFmtId="0" fontId="52" fillId="0" borderId="8"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0" fillId="0" borderId="2" xfId="0" applyFont="1" applyBorder="1"/>
    <xf numFmtId="0" fontId="0" fillId="0" borderId="2" xfId="0" applyFont="1" applyBorder="1" applyAlignment="1">
      <alignment vertical="center"/>
    </xf>
    <xf numFmtId="0" fontId="0" fillId="0" borderId="2" xfId="0" applyFont="1" applyFill="1" applyBorder="1"/>
    <xf numFmtId="0" fontId="0" fillId="0" borderId="28" xfId="0" applyFont="1" applyFill="1" applyBorder="1"/>
    <xf numFmtId="0" fontId="0" fillId="0" borderId="8" xfId="0" applyFont="1" applyBorder="1" applyProtection="1">
      <protection hidden="1"/>
    </xf>
    <xf numFmtId="43" fontId="0" fillId="0" borderId="2" xfId="2" applyFont="1" applyFill="1" applyBorder="1" applyAlignment="1" applyProtection="1">
      <alignment horizontal="center"/>
      <protection locked="0"/>
    </xf>
    <xf numFmtId="166" fontId="0" fillId="6" borderId="4" xfId="2" applyNumberFormat="1" applyFont="1" applyFill="1" applyBorder="1" applyAlignment="1" applyProtection="1">
      <alignment horizontal="center" vertical="center"/>
    </xf>
    <xf numFmtId="166" fontId="0" fillId="6" borderId="4" xfId="2" applyNumberFormat="1" applyFont="1" applyFill="1" applyBorder="1" applyAlignment="1" applyProtection="1">
      <alignment vertical="center"/>
    </xf>
    <xf numFmtId="0" fontId="27" fillId="3" borderId="3"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35" fillId="4" borderId="37" xfId="8" applyFont="1" applyFill="1" applyBorder="1" applyAlignment="1" applyProtection="1">
      <alignment horizontal="center" vertical="center"/>
      <protection locked="0"/>
    </xf>
    <xf numFmtId="0" fontId="36" fillId="4" borderId="38" xfId="8" applyFont="1" applyFill="1" applyBorder="1" applyAlignment="1" applyProtection="1">
      <alignment horizontal="center" vertical="center"/>
      <protection locked="0"/>
    </xf>
    <xf numFmtId="0" fontId="36" fillId="4" borderId="39" xfId="8" applyFont="1" applyFill="1" applyBorder="1" applyAlignment="1" applyProtection="1">
      <alignment horizontal="center" vertical="center"/>
      <protection locked="0"/>
    </xf>
    <xf numFmtId="0" fontId="0" fillId="3" borderId="0" xfId="0" applyFill="1" applyBorder="1" applyAlignment="1">
      <alignment horizontal="left" vertical="center"/>
    </xf>
    <xf numFmtId="0" fontId="0" fillId="3" borderId="6" xfId="0" applyFill="1" applyBorder="1" applyAlignment="1">
      <alignment horizontal="left" vertical="center"/>
    </xf>
    <xf numFmtId="0" fontId="0" fillId="3" borderId="15" xfId="0" applyFill="1" applyBorder="1" applyAlignment="1">
      <alignment horizontal="left" vertical="center"/>
    </xf>
    <xf numFmtId="0" fontId="0" fillId="3" borderId="2" xfId="0" applyFill="1" applyBorder="1" applyAlignment="1">
      <alignment horizontal="left" vertical="center"/>
    </xf>
    <xf numFmtId="0" fontId="0" fillId="3" borderId="28" xfId="0" applyFill="1" applyBorder="1" applyAlignment="1">
      <alignment horizontal="left" vertical="center"/>
    </xf>
    <xf numFmtId="0" fontId="0" fillId="3" borderId="14" xfId="0" applyFill="1" applyBorder="1" applyAlignment="1">
      <alignment horizontal="left" vertical="center"/>
    </xf>
    <xf numFmtId="0" fontId="0" fillId="3" borderId="1" xfId="0" applyFill="1" applyBorder="1" applyAlignment="1">
      <alignment horizontal="left" vertical="center"/>
    </xf>
    <xf numFmtId="0" fontId="0" fillId="3" borderId="27" xfId="0" applyFill="1" applyBorder="1" applyAlignment="1">
      <alignment horizontal="left" vertical="center"/>
    </xf>
    <xf numFmtId="0" fontId="0" fillId="0" borderId="15" xfId="0" applyBorder="1" applyAlignment="1">
      <alignment horizontal="left"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0" fillId="3" borderId="15" xfId="0" applyFill="1" applyBorder="1" applyAlignment="1">
      <alignment horizontal="left" vertical="center" wrapText="1"/>
    </xf>
    <xf numFmtId="0" fontId="0" fillId="3" borderId="2" xfId="0" applyFill="1" applyBorder="1" applyAlignment="1">
      <alignment horizontal="left" vertical="center" wrapText="1"/>
    </xf>
    <xf numFmtId="0" fontId="0" fillId="3" borderId="28" xfId="0" applyFill="1" applyBorder="1" applyAlignment="1">
      <alignment horizontal="left" vertical="center" wrapText="1"/>
    </xf>
    <xf numFmtId="0" fontId="27" fillId="3" borderId="15" xfId="0" applyFont="1" applyFill="1" applyBorder="1" applyAlignment="1">
      <alignment horizontal="left" vertical="center"/>
    </xf>
    <xf numFmtId="0" fontId="27" fillId="3" borderId="2" xfId="0" applyFont="1" applyFill="1" applyBorder="1" applyAlignment="1">
      <alignment horizontal="left" vertical="center"/>
    </xf>
    <xf numFmtId="0" fontId="27" fillId="3" borderId="28" xfId="0" applyFont="1" applyFill="1"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27" fillId="0" borderId="15" xfId="0" applyFont="1" applyBorder="1" applyAlignment="1">
      <alignment horizontal="left" vertical="center"/>
    </xf>
    <xf numFmtId="0" fontId="27" fillId="0" borderId="2" xfId="0" applyFont="1" applyBorder="1" applyAlignment="1">
      <alignment horizontal="left" vertical="center"/>
    </xf>
    <xf numFmtId="0" fontId="27" fillId="0" borderId="28" xfId="0" applyFont="1" applyBorder="1" applyAlignment="1">
      <alignment horizontal="left" vertical="center"/>
    </xf>
    <xf numFmtId="0" fontId="27" fillId="3" borderId="15"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3" borderId="28" xfId="0" applyFont="1" applyFill="1" applyBorder="1" applyAlignment="1">
      <alignment horizontal="left" vertical="center" wrapText="1"/>
    </xf>
    <xf numFmtId="0" fontId="0" fillId="0" borderId="8" xfId="0" applyBorder="1" applyAlignment="1">
      <alignment horizontal="left" wrapText="1"/>
    </xf>
    <xf numFmtId="0" fontId="31" fillId="3" borderId="0" xfId="3" quotePrefix="1" applyFont="1" applyFill="1" applyBorder="1" applyAlignment="1">
      <alignment horizontal="left" vertical="center"/>
    </xf>
    <xf numFmtId="0" fontId="17" fillId="0" borderId="3" xfId="0" applyFont="1" applyBorder="1" applyAlignment="1" applyProtection="1">
      <alignment horizontal="center"/>
      <protection locked="0"/>
    </xf>
    <xf numFmtId="0" fontId="17" fillId="3" borderId="19" xfId="0" applyFont="1" applyFill="1" applyBorder="1" applyAlignment="1">
      <alignment horizontal="center"/>
    </xf>
    <xf numFmtId="0" fontId="17" fillId="3" borderId="18" xfId="0" applyFont="1" applyFill="1" applyBorder="1" applyAlignment="1">
      <alignment horizontal="center"/>
    </xf>
    <xf numFmtId="0" fontId="17" fillId="3" borderId="21" xfId="0" applyFont="1" applyFill="1" applyBorder="1" applyAlignment="1">
      <alignment horizontal="center"/>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6" xfId="0" applyFont="1" applyBorder="1" applyAlignment="1">
      <alignment horizontal="left" vertical="top" wrapText="1"/>
    </xf>
    <xf numFmtId="0" fontId="41" fillId="0" borderId="8" xfId="0" applyFont="1" applyBorder="1" applyAlignment="1">
      <alignment horizontal="left" vertical="center"/>
    </xf>
    <xf numFmtId="0" fontId="41" fillId="0" borderId="0" xfId="0" applyFont="1" applyBorder="1" applyAlignment="1">
      <alignment horizontal="left" vertical="center"/>
    </xf>
    <xf numFmtId="0" fontId="17" fillId="0" borderId="0" xfId="0" applyFont="1" applyBorder="1" applyAlignment="1" applyProtection="1">
      <alignment horizontal="center"/>
      <protection locked="0"/>
    </xf>
    <xf numFmtId="0" fontId="2" fillId="0" borderId="29"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2" fillId="0" borderId="19"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37" fillId="4" borderId="40" xfId="8" applyFont="1" applyFill="1" applyBorder="1" applyAlignment="1" applyProtection="1">
      <alignment horizontal="center" vertical="center"/>
      <protection locked="0"/>
    </xf>
    <xf numFmtId="0" fontId="37" fillId="4" borderId="41" xfId="8" applyFont="1" applyFill="1" applyBorder="1" applyAlignment="1" applyProtection="1">
      <alignment horizontal="center" vertical="center"/>
      <protection locked="0"/>
    </xf>
    <xf numFmtId="0" fontId="37" fillId="4" borderId="42" xfId="8" applyFont="1" applyFill="1" applyBorder="1" applyAlignment="1" applyProtection="1">
      <alignment horizontal="center" vertical="center"/>
      <protection locked="0"/>
    </xf>
    <xf numFmtId="0" fontId="37" fillId="4" borderId="40" xfId="8" applyFont="1" applyFill="1" applyBorder="1" applyAlignment="1" applyProtection="1">
      <alignment horizontal="center" vertical="center" wrapText="1"/>
      <protection locked="0"/>
    </xf>
    <xf numFmtId="0" fontId="0" fillId="3" borderId="8" xfId="0" applyFill="1" applyBorder="1" applyAlignment="1">
      <alignment horizontal="left" vertical="center" wrapText="1"/>
    </xf>
    <xf numFmtId="0" fontId="0" fillId="3" borderId="0" xfId="0" applyFill="1" applyBorder="1" applyAlignment="1">
      <alignment horizontal="left" vertical="center" wrapText="1"/>
    </xf>
    <xf numFmtId="0" fontId="0" fillId="3" borderId="6" xfId="0"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0" fillId="0" borderId="8" xfId="0" applyFill="1" applyBorder="1"/>
    <xf numFmtId="0" fontId="0" fillId="0" borderId="0" xfId="0" applyFill="1" applyBorder="1"/>
    <xf numFmtId="0" fontId="0" fillId="0" borderId="6" xfId="0" applyFill="1" applyBorder="1"/>
    <xf numFmtId="0" fontId="20" fillId="0" borderId="8" xfId="0" applyFont="1" applyFill="1" applyBorder="1"/>
    <xf numFmtId="0" fontId="20" fillId="0" borderId="0" xfId="0" applyFont="1" applyFill="1" applyBorder="1"/>
    <xf numFmtId="0" fontId="20" fillId="0" borderId="6" xfId="0" applyFont="1" applyFill="1" applyBorder="1"/>
    <xf numFmtId="0" fontId="27" fillId="0" borderId="8" xfId="0" applyFont="1" applyFill="1" applyBorder="1"/>
    <xf numFmtId="0" fontId="27" fillId="0" borderId="0" xfId="0" applyFont="1" applyFill="1" applyBorder="1"/>
    <xf numFmtId="0" fontId="27" fillId="0" borderId="6" xfId="0" applyFont="1" applyFill="1" applyBorder="1"/>
    <xf numFmtId="0" fontId="6" fillId="3" borderId="8" xfId="0" applyFont="1" applyFill="1" applyBorder="1" applyAlignment="1">
      <alignment horizontal="left" vertical="center"/>
    </xf>
    <xf numFmtId="0" fontId="6" fillId="3" borderId="0" xfId="0" applyFont="1" applyFill="1" applyBorder="1" applyAlignment="1">
      <alignment horizontal="left" vertical="center"/>
    </xf>
    <xf numFmtId="0" fontId="6" fillId="3" borderId="6" xfId="0" applyFont="1" applyFill="1" applyBorder="1" applyAlignment="1">
      <alignment horizontal="left" vertical="center"/>
    </xf>
    <xf numFmtId="0" fontId="0" fillId="0" borderId="8"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6"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46" fillId="0" borderId="8" xfId="0" applyFont="1" applyFill="1" applyBorder="1" applyAlignment="1">
      <alignment horizontal="left" vertical="center"/>
    </xf>
    <xf numFmtId="0" fontId="46" fillId="0" borderId="0" xfId="0" applyFont="1" applyFill="1" applyBorder="1" applyAlignment="1">
      <alignment horizontal="left" vertical="center"/>
    </xf>
    <xf numFmtId="0" fontId="0" fillId="3" borderId="8" xfId="0" applyFill="1" applyBorder="1"/>
    <xf numFmtId="0" fontId="0" fillId="3" borderId="0" xfId="0" applyFill="1" applyBorder="1"/>
    <xf numFmtId="0" fontId="0" fillId="3" borderId="6" xfId="0" applyFill="1" applyBorder="1"/>
    <xf numFmtId="0" fontId="37" fillId="4" borderId="41" xfId="8" applyFont="1" applyFill="1" applyBorder="1" applyAlignment="1" applyProtection="1">
      <alignment horizontal="center" vertical="center" wrapText="1"/>
      <protection locked="0"/>
    </xf>
    <xf numFmtId="0" fontId="20" fillId="0" borderId="10" xfId="0" applyFont="1" applyFill="1" applyBorder="1"/>
    <xf numFmtId="0" fontId="20" fillId="0" borderId="11" xfId="0" applyFont="1" applyFill="1" applyBorder="1"/>
    <xf numFmtId="0" fontId="20" fillId="0" borderId="12" xfId="0" applyFont="1" applyFill="1" applyBorder="1"/>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0" fillId="0" borderId="8" xfId="0" applyFill="1" applyBorder="1" applyAlignment="1">
      <alignment horizontal="left"/>
    </xf>
    <xf numFmtId="0" fontId="0" fillId="0" borderId="0" xfId="0" applyFill="1" applyBorder="1" applyAlignment="1">
      <alignment horizontal="left"/>
    </xf>
    <xf numFmtId="0" fontId="0" fillId="0" borderId="6" xfId="0" applyFill="1" applyBorder="1" applyAlignment="1">
      <alignment horizontal="left"/>
    </xf>
    <xf numFmtId="0" fontId="2" fillId="0" borderId="0" xfId="0" applyFont="1" applyAlignment="1">
      <alignment horizontal="center"/>
    </xf>
    <xf numFmtId="0" fontId="0" fillId="0" borderId="0" xfId="0" applyAlignment="1">
      <alignment horizontal="left" vertical="center" wrapText="1"/>
    </xf>
  </cellXfs>
  <cellStyles count="9">
    <cellStyle name="Comma" xfId="2" builtinId="3"/>
    <cellStyle name="Followed Hyperlink" xfId="4" builtinId="9" hidden="1"/>
    <cellStyle name="Followed Hyperlink" xfId="5" builtinId="9" hidden="1"/>
    <cellStyle name="Followed Hyperlink" xfId="6" builtinId="9" hidden="1"/>
    <cellStyle name="Followed Hyperlink" xfId="7" builtinId="9" hidden="1"/>
    <cellStyle name="Hyperlink" xfId="3" builtinId="8"/>
    <cellStyle name="Normal" xfId="0" builtinId="0"/>
    <cellStyle name="Percent" xfId="1" builtinId="5"/>
    <cellStyle name="Title" xfId="8" builtin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196645</xdr:colOff>
      <xdr:row>1</xdr:row>
      <xdr:rowOff>88152</xdr:rowOff>
    </xdr:from>
    <xdr:to>
      <xdr:col>2</xdr:col>
      <xdr:colOff>441632</xdr:colOff>
      <xdr:row>1</xdr:row>
      <xdr:rowOff>1243733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677" y="469152"/>
          <a:ext cx="2936568" cy="1155581"/>
        </a:xfrm>
        <a:prstGeom prst="rect">
          <a:avLst/>
        </a:prstGeom>
      </xdr:spPr>
    </xdr:pic>
    <xdr:clientData/>
  </xdr:twoCellAnchor>
  <xdr:twoCellAnchor>
    <xdr:from>
      <xdr:col>5</xdr:col>
      <xdr:colOff>1658122</xdr:colOff>
      <xdr:row>41</xdr:row>
      <xdr:rowOff>116415</xdr:rowOff>
    </xdr:from>
    <xdr:to>
      <xdr:col>6</xdr:col>
      <xdr:colOff>7121</xdr:colOff>
      <xdr:row>42</xdr:row>
      <xdr:rowOff>49851</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796851" y="12849649"/>
          <a:ext cx="314532" cy="246781"/>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800" b="1">
              <a:solidFill>
                <a:srgbClr val="FF0000"/>
              </a:solidFill>
            </a:rPr>
            <a:t>19</a:t>
          </a:r>
        </a:p>
      </xdr:txBody>
    </xdr:sp>
    <xdr:clientData/>
  </xdr:twoCellAnchor>
  <xdr:twoCellAnchor>
    <xdr:from>
      <xdr:col>5</xdr:col>
      <xdr:colOff>1661583</xdr:colOff>
      <xdr:row>42</xdr:row>
      <xdr:rowOff>158750</xdr:rowOff>
    </xdr:from>
    <xdr:to>
      <xdr:col>6</xdr:col>
      <xdr:colOff>0</xdr:colOff>
      <xdr:row>43</xdr:row>
      <xdr:rowOff>71215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800312" y="13205329"/>
          <a:ext cx="303950" cy="225811"/>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800" b="1">
              <a:solidFill>
                <a:srgbClr val="FF0000"/>
              </a:solidFill>
            </a:rPr>
            <a:t>20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55374</xdr:colOff>
      <xdr:row>1</xdr:row>
      <xdr:rowOff>54428</xdr:rowOff>
    </xdr:from>
    <xdr:to>
      <xdr:col>2</xdr:col>
      <xdr:colOff>3517</xdr:colOff>
      <xdr:row>1</xdr:row>
      <xdr:rowOff>984086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88" y="108857"/>
          <a:ext cx="2517913" cy="929658"/>
        </a:xfrm>
        <a:prstGeom prst="rect">
          <a:avLst/>
        </a:prstGeom>
      </xdr:spPr>
    </xdr:pic>
    <xdr:clientData/>
  </xdr:twoCellAnchor>
  <xdr:twoCellAnchor editAs="oneCell">
    <xdr:from>
      <xdr:col>4</xdr:col>
      <xdr:colOff>735776</xdr:colOff>
      <xdr:row>19</xdr:row>
      <xdr:rowOff>34142</xdr:rowOff>
    </xdr:from>
    <xdr:to>
      <xdr:col>5</xdr:col>
      <xdr:colOff>217714</xdr:colOff>
      <xdr:row>23</xdr:row>
      <xdr:rowOff>78124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4502233" y="4976256"/>
          <a:ext cx="439881" cy="1132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2193112</xdr:colOff>
      <xdr:row>1</xdr:row>
      <xdr:rowOff>816685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 y="190500"/>
          <a:ext cx="2193112" cy="816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58615</xdr:colOff>
      <xdr:row>1</xdr:row>
      <xdr:rowOff>107461</xdr:rowOff>
    </xdr:from>
    <xdr:to>
      <xdr:col>4</xdr:col>
      <xdr:colOff>488461</xdr:colOff>
      <xdr:row>1</xdr:row>
      <xdr:rowOff>1034038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07" y="302846"/>
          <a:ext cx="2559539" cy="9265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sheetPr>
  <dimension ref="B1:T66"/>
  <sheetViews>
    <sheetView showGridLines="0" zoomScale="87" zoomScaleNormal="87" zoomScaleSheetLayoutView="90" workbookViewId="0">
      <selection activeCell="B2" sqref="B2:T2"/>
    </sheetView>
  </sheetViews>
  <sheetFormatPr defaultColWidth="8.7109375" defaultRowHeight="15"/>
  <cols>
    <col min="1" max="1" width="1.28515625" style="48" customWidth="1"/>
    <col min="2" max="2" width="39.28515625" style="48" customWidth="1"/>
    <col min="3" max="3" width="32.28515625" style="48" bestFit="1" customWidth="1"/>
    <col min="4" max="4" width="21.85546875" style="48" customWidth="1"/>
    <col min="5" max="5" width="4.7109375" style="48" customWidth="1"/>
    <col min="6" max="6" width="28.7109375" style="48" customWidth="1"/>
    <col min="7" max="7" width="14.28515625" style="48" customWidth="1"/>
    <col min="8" max="8" width="30.140625" style="48" customWidth="1"/>
    <col min="9" max="13" width="0" style="48" hidden="1" customWidth="1"/>
    <col min="14" max="14" width="7.7109375" style="48" customWidth="1"/>
    <col min="15" max="15" width="5.5703125" style="48" customWidth="1"/>
    <col min="16" max="16" width="12.7109375" style="48" customWidth="1"/>
    <col min="17" max="17" width="6.28515625" style="48" customWidth="1"/>
    <col min="18" max="18" width="11" style="48" customWidth="1"/>
    <col min="19" max="19" width="6.28515625" style="48" customWidth="1"/>
    <col min="20" max="20" width="6.5703125" style="48" customWidth="1"/>
    <col min="21" max="21" width="4.5703125" style="48" customWidth="1"/>
    <col min="22" max="16384" width="8.7109375" style="48"/>
  </cols>
  <sheetData>
    <row r="1" spans="2:20" ht="9.6" customHeight="1" thickBot="1">
      <c r="B1" s="327"/>
      <c r="C1" s="327"/>
      <c r="D1" s="327"/>
      <c r="E1" s="327"/>
      <c r="F1" s="327"/>
      <c r="G1" s="327"/>
      <c r="H1" s="327"/>
      <c r="I1" s="327"/>
      <c r="J1" s="327"/>
      <c r="K1" s="327"/>
      <c r="L1" s="327"/>
      <c r="M1" s="327"/>
      <c r="N1" s="327"/>
      <c r="O1" s="327"/>
      <c r="P1" s="327"/>
    </row>
    <row r="2" spans="2:20" s="77" customFormat="1" ht="105.75" customHeight="1" thickBot="1">
      <c r="B2" s="296" t="s">
        <v>155</v>
      </c>
      <c r="C2" s="297"/>
      <c r="D2" s="297"/>
      <c r="E2" s="297"/>
      <c r="F2" s="297"/>
      <c r="G2" s="297"/>
      <c r="H2" s="297"/>
      <c r="I2" s="297"/>
      <c r="J2" s="297"/>
      <c r="K2" s="297"/>
      <c r="L2" s="297"/>
      <c r="M2" s="297"/>
      <c r="N2" s="297"/>
      <c r="O2" s="297"/>
      <c r="P2" s="297"/>
      <c r="Q2" s="297"/>
      <c r="R2" s="297"/>
      <c r="S2" s="297"/>
      <c r="T2" s="298"/>
    </row>
    <row r="3" spans="2:20" ht="15.75" thickTop="1">
      <c r="B3" s="225"/>
      <c r="C3" s="26"/>
      <c r="D3" s="26"/>
      <c r="E3" s="26"/>
      <c r="F3" s="26"/>
      <c r="G3" s="26"/>
      <c r="H3" s="26"/>
      <c r="I3" s="137"/>
      <c r="J3" s="137"/>
      <c r="K3" s="137"/>
      <c r="L3" s="137"/>
      <c r="M3" s="137"/>
      <c r="N3" s="137"/>
      <c r="O3" s="137"/>
      <c r="P3" s="137"/>
      <c r="Q3" s="137"/>
      <c r="R3" s="137"/>
      <c r="S3" s="137"/>
      <c r="T3" s="138"/>
    </row>
    <row r="4" spans="2:20" ht="24.95" customHeight="1">
      <c r="B4" s="331" t="s">
        <v>156</v>
      </c>
      <c r="C4" s="332"/>
      <c r="D4" s="332"/>
      <c r="E4" s="332"/>
      <c r="F4" s="332"/>
      <c r="G4" s="332"/>
      <c r="H4" s="332"/>
      <c r="I4" s="332"/>
      <c r="J4" s="332"/>
      <c r="K4" s="332"/>
      <c r="L4" s="332"/>
      <c r="M4" s="332"/>
      <c r="N4" s="332"/>
      <c r="O4" s="332"/>
      <c r="P4" s="332"/>
      <c r="Q4" s="332"/>
      <c r="R4" s="332"/>
      <c r="S4" s="332"/>
      <c r="T4" s="333"/>
    </row>
    <row r="5" spans="2:20" ht="24.95" customHeight="1">
      <c r="B5" s="331"/>
      <c r="C5" s="332"/>
      <c r="D5" s="332"/>
      <c r="E5" s="332"/>
      <c r="F5" s="332"/>
      <c r="G5" s="332"/>
      <c r="H5" s="332"/>
      <c r="I5" s="332"/>
      <c r="J5" s="332"/>
      <c r="K5" s="332"/>
      <c r="L5" s="332"/>
      <c r="M5" s="332"/>
      <c r="N5" s="332"/>
      <c r="O5" s="332"/>
      <c r="P5" s="332"/>
      <c r="Q5" s="332"/>
      <c r="R5" s="332"/>
      <c r="S5" s="332"/>
      <c r="T5" s="333"/>
    </row>
    <row r="6" spans="2:20" ht="24.95" customHeight="1">
      <c r="B6" s="331"/>
      <c r="C6" s="332"/>
      <c r="D6" s="332"/>
      <c r="E6" s="332"/>
      <c r="F6" s="332"/>
      <c r="G6" s="332"/>
      <c r="H6" s="332"/>
      <c r="I6" s="332"/>
      <c r="J6" s="332"/>
      <c r="K6" s="332"/>
      <c r="L6" s="332"/>
      <c r="M6" s="332"/>
      <c r="N6" s="332"/>
      <c r="O6" s="332"/>
      <c r="P6" s="332"/>
      <c r="Q6" s="332"/>
      <c r="R6" s="332"/>
      <c r="S6" s="332"/>
      <c r="T6" s="333"/>
    </row>
    <row r="7" spans="2:20" ht="24.95" customHeight="1">
      <c r="B7" s="331"/>
      <c r="C7" s="332"/>
      <c r="D7" s="332"/>
      <c r="E7" s="332"/>
      <c r="F7" s="332"/>
      <c r="G7" s="332"/>
      <c r="H7" s="332"/>
      <c r="I7" s="332"/>
      <c r="J7" s="332"/>
      <c r="K7" s="332"/>
      <c r="L7" s="332"/>
      <c r="M7" s="332"/>
      <c r="N7" s="332"/>
      <c r="O7" s="332"/>
      <c r="P7" s="332"/>
      <c r="Q7" s="332"/>
      <c r="R7" s="332"/>
      <c r="S7" s="332"/>
      <c r="T7" s="333"/>
    </row>
    <row r="8" spans="2:20" ht="24.95" customHeight="1">
      <c r="B8" s="331"/>
      <c r="C8" s="332"/>
      <c r="D8" s="332"/>
      <c r="E8" s="332"/>
      <c r="F8" s="332"/>
      <c r="G8" s="332"/>
      <c r="H8" s="332"/>
      <c r="I8" s="332"/>
      <c r="J8" s="332"/>
      <c r="K8" s="332"/>
      <c r="L8" s="332"/>
      <c r="M8" s="332"/>
      <c r="N8" s="332"/>
      <c r="O8" s="332"/>
      <c r="P8" s="332"/>
      <c r="Q8" s="332"/>
      <c r="R8" s="332"/>
      <c r="S8" s="332"/>
      <c r="T8" s="333"/>
    </row>
    <row r="9" spans="2:20" ht="24.95" customHeight="1">
      <c r="B9" s="331"/>
      <c r="C9" s="332"/>
      <c r="D9" s="332"/>
      <c r="E9" s="332"/>
      <c r="F9" s="332"/>
      <c r="G9" s="332"/>
      <c r="H9" s="332"/>
      <c r="I9" s="332"/>
      <c r="J9" s="332"/>
      <c r="K9" s="332"/>
      <c r="L9" s="332"/>
      <c r="M9" s="332"/>
      <c r="N9" s="332"/>
      <c r="O9" s="332"/>
      <c r="P9" s="332"/>
      <c r="Q9" s="332"/>
      <c r="R9" s="332"/>
      <c r="S9" s="332"/>
      <c r="T9" s="333"/>
    </row>
    <row r="10" spans="2:20" ht="31.9" customHeight="1">
      <c r="B10" s="331"/>
      <c r="C10" s="332"/>
      <c r="D10" s="332"/>
      <c r="E10" s="332"/>
      <c r="F10" s="332"/>
      <c r="G10" s="332"/>
      <c r="H10" s="332"/>
      <c r="I10" s="332"/>
      <c r="J10" s="332"/>
      <c r="K10" s="332"/>
      <c r="L10" s="332"/>
      <c r="M10" s="332"/>
      <c r="N10" s="332"/>
      <c r="O10" s="332"/>
      <c r="P10" s="332"/>
      <c r="Q10" s="332"/>
      <c r="R10" s="332"/>
      <c r="S10" s="332"/>
      <c r="T10" s="333"/>
    </row>
    <row r="11" spans="2:20" ht="11.25" customHeight="1">
      <c r="B11" s="268"/>
      <c r="C11" s="269"/>
      <c r="D11" s="269"/>
      <c r="E11" s="269"/>
      <c r="F11" s="269"/>
      <c r="G11" s="269"/>
      <c r="H11" s="269"/>
      <c r="I11" s="269"/>
      <c r="J11" s="269"/>
      <c r="K11" s="269"/>
      <c r="L11" s="269"/>
      <c r="M11" s="269"/>
      <c r="N11" s="269"/>
      <c r="O11" s="269"/>
      <c r="P11" s="269"/>
      <c r="Q11" s="269"/>
      <c r="R11" s="269"/>
      <c r="S11" s="269"/>
      <c r="T11" s="270"/>
    </row>
    <row r="12" spans="2:20" ht="29.45" customHeight="1">
      <c r="B12" s="334" t="s">
        <v>118</v>
      </c>
      <c r="C12" s="335"/>
      <c r="D12" s="335"/>
      <c r="E12" s="335"/>
      <c r="F12" s="335"/>
      <c r="G12" s="335"/>
      <c r="H12" s="335"/>
      <c r="I12" s="335"/>
      <c r="J12" s="335"/>
      <c r="K12" s="335"/>
      <c r="L12" s="335"/>
      <c r="M12" s="137"/>
      <c r="N12" s="137"/>
      <c r="O12" s="137"/>
      <c r="P12" s="137"/>
      <c r="Q12" s="137"/>
      <c r="R12" s="137"/>
      <c r="S12" s="137"/>
      <c r="T12" s="138"/>
    </row>
    <row r="13" spans="2:20" ht="24.95" customHeight="1">
      <c r="B13" s="334" t="s">
        <v>119</v>
      </c>
      <c r="C13" s="335"/>
      <c r="D13" s="335"/>
      <c r="E13" s="335"/>
      <c r="F13" s="335"/>
      <c r="G13" s="335"/>
      <c r="H13" s="335"/>
      <c r="I13" s="335"/>
      <c r="J13" s="335"/>
      <c r="K13" s="335"/>
      <c r="L13" s="335"/>
      <c r="M13" s="137"/>
      <c r="N13" s="137"/>
      <c r="O13" s="137"/>
      <c r="P13" s="137"/>
      <c r="Q13" s="137"/>
      <c r="R13" s="137"/>
      <c r="S13" s="137"/>
      <c r="T13" s="138"/>
    </row>
    <row r="14" spans="2:20" ht="14.45" customHeight="1">
      <c r="B14" s="226"/>
      <c r="C14" s="133"/>
      <c r="D14" s="133"/>
      <c r="E14" s="133"/>
      <c r="F14" s="133"/>
      <c r="G14" s="133"/>
      <c r="H14" s="133"/>
      <c r="I14" s="133"/>
      <c r="J14" s="133"/>
      <c r="K14" s="133"/>
      <c r="L14" s="133"/>
      <c r="M14" s="137"/>
      <c r="N14" s="137"/>
      <c r="O14" s="137"/>
      <c r="P14" s="137"/>
      <c r="Q14" s="137"/>
      <c r="R14" s="137"/>
      <c r="S14" s="137"/>
      <c r="T14" s="138"/>
    </row>
    <row r="15" spans="2:20" ht="24.95" customHeight="1">
      <c r="B15" s="227" t="s">
        <v>54</v>
      </c>
      <c r="C15" s="137"/>
      <c r="D15" s="137"/>
      <c r="E15" s="137"/>
      <c r="F15" s="137"/>
      <c r="G15" s="137"/>
      <c r="H15" s="137"/>
      <c r="I15" s="137"/>
      <c r="J15" s="137"/>
      <c r="K15" s="137"/>
      <c r="L15" s="137"/>
      <c r="M15" s="137"/>
      <c r="N15" s="137"/>
      <c r="O15" s="137"/>
      <c r="P15" s="137"/>
      <c r="Q15" s="137"/>
      <c r="R15" s="137"/>
      <c r="S15" s="137"/>
      <c r="T15" s="138"/>
    </row>
    <row r="16" spans="2:20" ht="24.95" customHeight="1">
      <c r="B16" s="228" t="s">
        <v>157</v>
      </c>
      <c r="C16" s="137"/>
      <c r="D16" s="137"/>
      <c r="E16" s="137"/>
      <c r="F16" s="137"/>
      <c r="G16" s="137"/>
      <c r="H16" s="137"/>
      <c r="I16" s="137"/>
      <c r="J16" s="137"/>
      <c r="K16" s="137"/>
      <c r="L16" s="137"/>
      <c r="M16" s="137"/>
      <c r="N16" s="137"/>
      <c r="O16" s="137"/>
      <c r="P16" s="137"/>
      <c r="Q16" s="137"/>
      <c r="R16" s="137"/>
      <c r="S16" s="137"/>
      <c r="T16" s="138"/>
    </row>
    <row r="17" spans="2:20" ht="24.95" customHeight="1">
      <c r="B17" s="228" t="s">
        <v>57</v>
      </c>
      <c r="C17" s="60" t="s">
        <v>58</v>
      </c>
      <c r="D17" s="137"/>
      <c r="E17" s="137"/>
      <c r="F17" s="137"/>
      <c r="G17" s="137"/>
      <c r="H17" s="137"/>
      <c r="I17" s="137"/>
      <c r="J17" s="137"/>
      <c r="K17" s="137"/>
      <c r="L17" s="137"/>
      <c r="M17" s="137"/>
      <c r="N17" s="137"/>
      <c r="O17" s="137"/>
      <c r="P17" s="137"/>
      <c r="Q17" s="137"/>
      <c r="R17" s="137"/>
      <c r="S17" s="137"/>
      <c r="T17" s="138"/>
    </row>
    <row r="18" spans="2:20" ht="24.95" customHeight="1">
      <c r="B18" s="325" t="s">
        <v>73</v>
      </c>
      <c r="C18" s="326" t="s">
        <v>74</v>
      </c>
      <c r="E18" s="137"/>
      <c r="F18" s="137"/>
      <c r="G18" s="137"/>
      <c r="H18" s="137"/>
      <c r="I18" s="137"/>
      <c r="J18" s="137"/>
      <c r="K18" s="137"/>
      <c r="L18" s="137"/>
      <c r="M18" s="137"/>
      <c r="N18" s="137"/>
      <c r="O18" s="137"/>
      <c r="P18" s="137"/>
      <c r="Q18" s="137"/>
      <c r="R18" s="137"/>
      <c r="S18" s="137"/>
      <c r="T18" s="138"/>
    </row>
    <row r="19" spans="2:20" ht="24.95" customHeight="1">
      <c r="B19" s="325"/>
      <c r="C19" s="326"/>
      <c r="D19" s="83"/>
      <c r="E19" s="137"/>
      <c r="F19" s="137"/>
      <c r="G19" s="137"/>
      <c r="H19" s="137"/>
      <c r="I19" s="137"/>
      <c r="J19" s="137"/>
      <c r="K19" s="137"/>
      <c r="L19" s="137"/>
      <c r="M19" s="137"/>
      <c r="N19" s="137"/>
      <c r="O19" s="137"/>
      <c r="P19" s="137"/>
      <c r="Q19" s="137"/>
      <c r="R19" s="137"/>
      <c r="S19" s="137"/>
      <c r="T19" s="138"/>
    </row>
    <row r="20" spans="2:20" ht="24.95" customHeight="1">
      <c r="B20" s="273"/>
      <c r="C20" s="274"/>
      <c r="D20" s="83"/>
      <c r="E20" s="271"/>
      <c r="F20" s="271"/>
      <c r="G20" s="271"/>
      <c r="H20" s="271"/>
      <c r="I20" s="271"/>
      <c r="J20" s="271"/>
      <c r="K20" s="271"/>
      <c r="L20" s="271"/>
      <c r="M20" s="271"/>
      <c r="N20" s="271"/>
      <c r="O20" s="271"/>
      <c r="P20" s="271"/>
      <c r="Q20" s="271"/>
      <c r="R20" s="271"/>
      <c r="S20" s="271"/>
      <c r="T20" s="272"/>
    </row>
    <row r="21" spans="2:20" ht="24.95" customHeight="1">
      <c r="B21" s="275" t="s">
        <v>134</v>
      </c>
      <c r="C21" s="276"/>
      <c r="D21" s="277"/>
      <c r="E21" s="276"/>
      <c r="F21" s="276"/>
      <c r="G21" s="276"/>
      <c r="H21" s="276"/>
      <c r="I21" s="276"/>
      <c r="J21" s="276"/>
      <c r="K21" s="276"/>
      <c r="L21" s="276"/>
      <c r="M21" s="276"/>
      <c r="N21" s="276"/>
      <c r="O21" s="276"/>
      <c r="P21" s="276"/>
      <c r="Q21" s="276"/>
      <c r="R21" s="276"/>
      <c r="S21" s="276"/>
      <c r="T21" s="278"/>
    </row>
    <row r="22" spans="2:20" ht="24.95" customHeight="1">
      <c r="B22" s="279" t="s">
        <v>135</v>
      </c>
      <c r="C22" s="280"/>
      <c r="D22" s="280"/>
      <c r="E22" s="280"/>
      <c r="F22" s="280"/>
      <c r="G22" s="281"/>
      <c r="H22" s="281"/>
      <c r="I22" s="281"/>
      <c r="J22" s="281"/>
      <c r="K22" s="281"/>
      <c r="L22" s="281"/>
      <c r="M22" s="281"/>
      <c r="N22" s="281"/>
      <c r="O22" s="281"/>
      <c r="P22" s="281"/>
      <c r="Q22" s="280"/>
      <c r="R22" s="280"/>
      <c r="S22" s="280"/>
      <c r="T22" s="282"/>
    </row>
    <row r="23" spans="2:20" ht="24" customHeight="1">
      <c r="B23" s="283" t="s">
        <v>138</v>
      </c>
      <c r="C23" s="271"/>
      <c r="D23" s="271"/>
      <c r="E23" s="271"/>
      <c r="F23" s="271"/>
      <c r="G23" s="271"/>
      <c r="H23" s="271"/>
      <c r="I23" s="271"/>
      <c r="J23" s="271"/>
      <c r="K23" s="271"/>
      <c r="L23" s="271"/>
      <c r="M23" s="271"/>
      <c r="N23" s="271"/>
      <c r="O23" s="271"/>
      <c r="P23" s="271"/>
      <c r="Q23" s="271"/>
      <c r="R23" s="271"/>
      <c r="S23" s="271"/>
      <c r="T23" s="272"/>
    </row>
    <row r="24" spans="2:20" ht="24" customHeight="1">
      <c r="B24" s="283"/>
      <c r="C24" s="271"/>
      <c r="D24" s="271"/>
      <c r="E24" s="271"/>
      <c r="F24" s="271"/>
      <c r="G24" s="271"/>
      <c r="H24" s="271"/>
      <c r="I24" s="271"/>
      <c r="J24" s="271"/>
      <c r="K24" s="271"/>
      <c r="L24" s="271"/>
      <c r="M24" s="271"/>
      <c r="N24" s="271"/>
      <c r="O24" s="271"/>
      <c r="P24" s="271"/>
      <c r="Q24" s="271"/>
      <c r="R24" s="271"/>
      <c r="S24" s="271"/>
      <c r="T24" s="272"/>
    </row>
    <row r="25" spans="2:20" ht="24.95" customHeight="1">
      <c r="B25" s="229" t="s">
        <v>0</v>
      </c>
      <c r="C25" s="63" t="s">
        <v>33</v>
      </c>
      <c r="D25" s="137"/>
      <c r="E25" s="64">
        <v>1</v>
      </c>
      <c r="F25" s="137"/>
      <c r="G25" s="137"/>
      <c r="H25" s="137"/>
      <c r="I25" s="137"/>
      <c r="J25" s="137"/>
      <c r="K25" s="137"/>
      <c r="L25" s="137"/>
      <c r="M25" s="137"/>
      <c r="N25" s="137"/>
      <c r="O25" s="137"/>
      <c r="P25" s="137"/>
      <c r="Q25" s="137"/>
      <c r="R25" s="137"/>
      <c r="S25" s="137"/>
      <c r="T25" s="138"/>
    </row>
    <row r="26" spans="2:20" ht="24.95" customHeight="1">
      <c r="B26" s="229" t="s">
        <v>1</v>
      </c>
      <c r="C26" s="65" t="s">
        <v>34</v>
      </c>
      <c r="D26" s="137"/>
      <c r="E26" s="64">
        <v>2</v>
      </c>
      <c r="F26" s="137"/>
      <c r="G26" s="137"/>
      <c r="H26" s="137"/>
      <c r="I26" s="137"/>
      <c r="J26" s="137"/>
      <c r="K26" s="137"/>
      <c r="L26" s="137"/>
      <c r="M26" s="137"/>
      <c r="N26" s="137"/>
      <c r="O26" s="137"/>
      <c r="P26" s="137"/>
      <c r="Q26" s="137"/>
      <c r="R26" s="137"/>
      <c r="S26" s="137"/>
      <c r="T26" s="138"/>
    </row>
    <row r="27" spans="2:20" ht="24.95" customHeight="1">
      <c r="B27" s="229" t="s">
        <v>31</v>
      </c>
      <c r="C27" s="65" t="s">
        <v>35</v>
      </c>
      <c r="D27" s="137"/>
      <c r="E27" s="66">
        <v>3</v>
      </c>
      <c r="F27" s="137"/>
      <c r="G27" s="137"/>
      <c r="H27" s="137"/>
      <c r="I27" s="137"/>
      <c r="J27" s="137"/>
      <c r="K27" s="137"/>
      <c r="L27" s="137"/>
      <c r="M27" s="137"/>
      <c r="N27" s="137"/>
      <c r="O27" s="137"/>
      <c r="P27" s="137"/>
      <c r="Q27" s="137"/>
      <c r="R27" s="137"/>
      <c r="S27" s="137"/>
      <c r="T27" s="138"/>
    </row>
    <row r="28" spans="2:20" ht="21.6" customHeight="1">
      <c r="B28" s="104"/>
      <c r="C28" s="137"/>
      <c r="D28" s="137"/>
      <c r="E28" s="89"/>
      <c r="F28" s="137"/>
      <c r="G28" s="135"/>
      <c r="H28" s="135"/>
      <c r="I28" s="135"/>
      <c r="J28" s="137"/>
      <c r="K28" s="137"/>
      <c r="L28" s="137"/>
      <c r="M28" s="137"/>
      <c r="N28" s="137"/>
      <c r="O28" s="137"/>
      <c r="P28" s="137"/>
      <c r="Q28" s="137"/>
      <c r="R28" s="137"/>
      <c r="S28" s="137"/>
      <c r="T28" s="138"/>
    </row>
    <row r="29" spans="2:20" ht="24.95" customHeight="1">
      <c r="B29" s="230" t="s">
        <v>77</v>
      </c>
      <c r="C29" s="68"/>
      <c r="D29" s="4" t="s">
        <v>2</v>
      </c>
      <c r="E29" s="64">
        <v>4</v>
      </c>
      <c r="F29" s="55"/>
      <c r="G29" s="55"/>
      <c r="H29" s="40"/>
      <c r="I29" s="42"/>
      <c r="J29" s="42"/>
      <c r="K29" s="42"/>
      <c r="L29" s="42"/>
      <c r="M29" s="5"/>
      <c r="N29" s="137"/>
      <c r="O29" s="137"/>
      <c r="P29" s="137"/>
      <c r="Q29" s="137"/>
      <c r="R29" s="137"/>
      <c r="S29" s="137"/>
      <c r="T29" s="138"/>
    </row>
    <row r="30" spans="2:20" ht="24.95" customHeight="1">
      <c r="B30" s="230" t="s">
        <v>70</v>
      </c>
      <c r="C30" s="69">
        <v>0</v>
      </c>
      <c r="D30" s="4"/>
      <c r="E30" s="64">
        <v>5</v>
      </c>
      <c r="F30" s="55"/>
      <c r="G30" s="55"/>
      <c r="H30" s="42"/>
      <c r="I30" s="42"/>
      <c r="J30" s="42"/>
      <c r="K30" s="42"/>
      <c r="L30" s="42"/>
      <c r="M30" s="4"/>
      <c r="N30" s="137"/>
      <c r="O30" s="137"/>
      <c r="P30" s="137"/>
      <c r="Q30" s="137"/>
      <c r="R30" s="137"/>
      <c r="S30" s="137"/>
      <c r="T30" s="138"/>
    </row>
    <row r="31" spans="2:20" ht="24.95" customHeight="1">
      <c r="B31" s="230" t="s">
        <v>136</v>
      </c>
      <c r="C31" s="70">
        <f>IFERROR(ROUND(C29/G35,0),0)</f>
        <v>0</v>
      </c>
      <c r="D31" s="4" t="s">
        <v>6</v>
      </c>
      <c r="E31" s="64">
        <v>6</v>
      </c>
      <c r="F31" s="55"/>
      <c r="G31" s="55"/>
      <c r="H31" s="42"/>
      <c r="I31" s="42"/>
      <c r="J31" s="42"/>
      <c r="K31" s="42"/>
      <c r="L31" s="42"/>
      <c r="M31" s="4"/>
      <c r="N31" s="137"/>
      <c r="O31" s="137"/>
      <c r="P31" s="137"/>
      <c r="Q31" s="137"/>
      <c r="R31" s="137"/>
      <c r="S31" s="137"/>
      <c r="T31" s="138"/>
    </row>
    <row r="32" spans="2:20" ht="24.95" customHeight="1">
      <c r="B32" s="230" t="s">
        <v>137</v>
      </c>
      <c r="C32" s="70">
        <f>IFERROR(ROUND(C29/G36,0),0)</f>
        <v>0</v>
      </c>
      <c r="D32" s="4" t="s">
        <v>6</v>
      </c>
      <c r="E32" s="64">
        <v>7</v>
      </c>
      <c r="F32" s="55"/>
      <c r="G32" s="55"/>
      <c r="H32" s="42"/>
      <c r="I32" s="42"/>
      <c r="J32" s="42"/>
      <c r="K32" s="42"/>
      <c r="L32" s="42"/>
      <c r="M32" s="4"/>
      <c r="N32" s="137"/>
      <c r="O32" s="137"/>
      <c r="P32" s="137"/>
      <c r="Q32" s="137"/>
      <c r="R32" s="137"/>
      <c r="S32" s="137"/>
      <c r="T32" s="138"/>
    </row>
    <row r="33" spans="2:20" ht="24.95" customHeight="1">
      <c r="B33" s="231"/>
      <c r="C33" s="51"/>
      <c r="D33" s="51"/>
      <c r="E33" s="90"/>
      <c r="F33" s="51"/>
      <c r="G33" s="52"/>
      <c r="H33" s="52"/>
      <c r="I33" s="52"/>
      <c r="J33" s="52"/>
      <c r="K33" s="52"/>
      <c r="L33" s="52"/>
      <c r="M33" s="51"/>
      <c r="N33" s="137"/>
      <c r="O33" s="137"/>
      <c r="P33" s="137"/>
      <c r="Q33" s="137"/>
      <c r="R33" s="137"/>
      <c r="S33" s="137"/>
      <c r="T33" s="138"/>
    </row>
    <row r="34" spans="2:20" ht="24.95" customHeight="1">
      <c r="B34" s="232" t="s">
        <v>41</v>
      </c>
      <c r="C34" s="45"/>
      <c r="D34" s="4" t="s">
        <v>23</v>
      </c>
      <c r="E34" s="66">
        <v>8</v>
      </c>
      <c r="F34" s="42"/>
      <c r="G34" s="82"/>
      <c r="H34" s="42" t="s">
        <v>39</v>
      </c>
      <c r="I34" s="42"/>
      <c r="J34" s="42"/>
      <c r="K34" s="4"/>
      <c r="L34" s="66">
        <v>15</v>
      </c>
      <c r="M34" s="137"/>
      <c r="N34" s="137"/>
      <c r="O34" s="137"/>
      <c r="P34" s="137"/>
      <c r="Q34" s="66">
        <v>15</v>
      </c>
      <c r="R34" s="137"/>
      <c r="S34" s="137"/>
      <c r="T34" s="138"/>
    </row>
    <row r="35" spans="2:20" ht="24.95" customHeight="1">
      <c r="B35" s="232" t="s">
        <v>42</v>
      </c>
      <c r="C35" s="3"/>
      <c r="D35" s="4" t="s">
        <v>23</v>
      </c>
      <c r="E35" s="66">
        <v>9</v>
      </c>
      <c r="F35" s="42"/>
      <c r="G35" s="81"/>
      <c r="H35" s="42" t="s">
        <v>40</v>
      </c>
      <c r="I35" s="182"/>
      <c r="J35" s="5"/>
      <c r="K35" s="137"/>
      <c r="L35" s="66">
        <v>16</v>
      </c>
      <c r="M35" s="137"/>
      <c r="N35" s="137"/>
      <c r="O35" s="137"/>
      <c r="P35" s="137"/>
      <c r="Q35" s="66">
        <v>16</v>
      </c>
      <c r="R35" s="137"/>
      <c r="S35" s="137"/>
      <c r="T35" s="138"/>
    </row>
    <row r="36" spans="2:20" ht="24.95" customHeight="1">
      <c r="B36" s="233" t="s">
        <v>45</v>
      </c>
      <c r="C36" s="46"/>
      <c r="D36" s="42" t="s">
        <v>24</v>
      </c>
      <c r="E36" s="66">
        <v>10</v>
      </c>
      <c r="F36" s="42"/>
      <c r="G36" s="44"/>
      <c r="H36" s="42" t="s">
        <v>129</v>
      </c>
      <c r="I36" s="182"/>
      <c r="J36" s="5"/>
      <c r="K36" s="137"/>
      <c r="L36" s="66">
        <v>17</v>
      </c>
      <c r="M36" s="137"/>
      <c r="N36" s="137"/>
      <c r="O36" s="137"/>
      <c r="P36" s="137"/>
      <c r="Q36" s="66">
        <v>17</v>
      </c>
      <c r="R36" s="137"/>
      <c r="S36" s="137"/>
      <c r="T36" s="138"/>
    </row>
    <row r="37" spans="2:20" ht="24.95" customHeight="1">
      <c r="B37" s="233" t="s">
        <v>43</v>
      </c>
      <c r="C37" s="70"/>
      <c r="D37" s="85" t="s">
        <v>23</v>
      </c>
      <c r="E37" s="66">
        <v>11</v>
      </c>
      <c r="F37" s="86"/>
      <c r="G37" s="137"/>
      <c r="H37" s="137"/>
      <c r="I37" s="137"/>
      <c r="J37" s="137"/>
      <c r="K37" s="137"/>
      <c r="L37" s="137"/>
      <c r="M37" s="137"/>
      <c r="N37" s="137"/>
      <c r="O37" s="137"/>
      <c r="P37" s="137"/>
      <c r="Q37" s="137"/>
      <c r="R37" s="137"/>
      <c r="S37" s="137"/>
      <c r="T37" s="138"/>
    </row>
    <row r="38" spans="2:20" ht="24.95" customHeight="1">
      <c r="B38" s="233" t="s">
        <v>44</v>
      </c>
      <c r="C38" s="70"/>
      <c r="D38" s="85" t="s">
        <v>76</v>
      </c>
      <c r="E38" s="66">
        <v>12</v>
      </c>
      <c r="F38" s="86"/>
      <c r="G38" s="137"/>
      <c r="H38" s="137"/>
      <c r="I38" s="137"/>
      <c r="J38" s="137"/>
      <c r="K38" s="137"/>
      <c r="L38" s="137"/>
      <c r="M38" s="137"/>
      <c r="N38" s="137"/>
      <c r="O38" s="137"/>
      <c r="P38" s="137"/>
      <c r="Q38" s="137"/>
      <c r="R38" s="137"/>
      <c r="S38" s="137"/>
      <c r="T38" s="138"/>
    </row>
    <row r="39" spans="2:20" ht="24.95" customHeight="1">
      <c r="B39" s="233" t="s">
        <v>83</v>
      </c>
      <c r="C39" s="70"/>
      <c r="D39" s="85" t="s">
        <v>76</v>
      </c>
      <c r="E39" s="66">
        <v>13</v>
      </c>
      <c r="F39" s="88"/>
      <c r="G39" s="72"/>
      <c r="H39" s="72"/>
      <c r="I39" s="72"/>
      <c r="J39" s="72"/>
      <c r="K39" s="72"/>
      <c r="L39" s="72"/>
      <c r="M39" s="137"/>
      <c r="N39" s="137"/>
      <c r="O39" s="137"/>
      <c r="P39" s="137"/>
      <c r="Q39" s="137"/>
      <c r="R39" s="137"/>
      <c r="S39" s="137"/>
      <c r="T39" s="138"/>
    </row>
    <row r="40" spans="2:20" ht="24.95" customHeight="1">
      <c r="B40" s="233" t="s">
        <v>46</v>
      </c>
      <c r="C40" s="291"/>
      <c r="D40" s="85" t="s">
        <v>28</v>
      </c>
      <c r="E40" s="66">
        <v>14</v>
      </c>
      <c r="F40" s="86"/>
      <c r="G40" s="87"/>
      <c r="H40" s="199" t="s">
        <v>95</v>
      </c>
      <c r="I40" s="199"/>
      <c r="J40" s="85"/>
      <c r="K40" s="72"/>
      <c r="L40" s="66">
        <v>19</v>
      </c>
      <c r="M40" s="137"/>
      <c r="N40" s="137"/>
      <c r="O40" s="137"/>
      <c r="P40" s="137"/>
      <c r="Q40" s="66">
        <v>18</v>
      </c>
      <c r="R40" s="137"/>
      <c r="S40" s="137"/>
      <c r="T40" s="138"/>
    </row>
    <row r="41" spans="2:20" ht="24.95" customHeight="1">
      <c r="B41" s="233"/>
      <c r="C41" s="139"/>
      <c r="D41" s="85"/>
      <c r="E41" s="67"/>
      <c r="F41" s="88"/>
      <c r="G41" s="72"/>
      <c r="H41" s="72"/>
      <c r="I41" s="72"/>
      <c r="J41" s="72"/>
      <c r="K41" s="72"/>
      <c r="L41" s="72"/>
      <c r="M41" s="137"/>
      <c r="N41" s="137"/>
      <c r="O41" s="137"/>
      <c r="P41" s="137"/>
      <c r="Q41" s="137"/>
      <c r="R41" s="137"/>
      <c r="S41" s="137"/>
      <c r="T41" s="138"/>
    </row>
    <row r="42" spans="2:20" ht="24.95" customHeight="1">
      <c r="B42" s="233"/>
      <c r="C42" s="224" t="str">
        <f>IFERROR(ROUND(C28/H34,0),"-")</f>
        <v>-</v>
      </c>
      <c r="D42" s="85" t="s">
        <v>130</v>
      </c>
      <c r="E42" s="67"/>
      <c r="F42" s="88"/>
      <c r="G42" s="72"/>
      <c r="H42" s="72"/>
      <c r="I42" s="72"/>
      <c r="J42" s="72"/>
      <c r="K42" s="72"/>
      <c r="L42" s="72"/>
      <c r="M42" s="137"/>
      <c r="N42" s="137"/>
      <c r="O42" s="137"/>
      <c r="P42" s="137"/>
      <c r="Q42" s="137"/>
      <c r="R42" s="137"/>
      <c r="S42" s="137"/>
      <c r="T42" s="138"/>
    </row>
    <row r="43" spans="2:20" ht="24.95" customHeight="1">
      <c r="B43" s="136"/>
      <c r="C43" s="87" t="str">
        <f>IFERROR(ROUND(C28/H40,0),"-")</f>
        <v>-</v>
      </c>
      <c r="D43" s="199" t="s">
        <v>120</v>
      </c>
      <c r="E43" s="85"/>
      <c r="F43" s="85"/>
      <c r="G43" s="67"/>
      <c r="H43" s="137"/>
      <c r="I43" s="137"/>
      <c r="J43" s="137"/>
      <c r="K43" s="137"/>
      <c r="L43" s="137"/>
      <c r="M43" s="72"/>
      <c r="N43" s="72"/>
      <c r="O43" s="137"/>
      <c r="P43" s="137"/>
      <c r="Q43" s="137"/>
      <c r="R43" s="137"/>
      <c r="S43" s="137"/>
      <c r="T43" s="138"/>
    </row>
    <row r="44" spans="2:20" ht="24.95" customHeight="1" thickBot="1">
      <c r="B44" s="233"/>
      <c r="C44" s="139"/>
      <c r="D44" s="88"/>
      <c r="E44" s="67"/>
      <c r="F44" s="88"/>
      <c r="G44" s="72"/>
      <c r="H44" s="72"/>
      <c r="I44" s="72"/>
      <c r="J44" s="72"/>
      <c r="K44" s="72"/>
      <c r="L44" s="72"/>
      <c r="M44" s="137"/>
      <c r="N44" s="137"/>
      <c r="O44" s="137"/>
      <c r="P44" s="137"/>
      <c r="Q44" s="137"/>
      <c r="R44" s="137"/>
      <c r="S44" s="137"/>
      <c r="T44" s="138"/>
    </row>
    <row r="45" spans="2:20" s="47" customFormat="1" ht="19.5" thickBot="1">
      <c r="B45" s="132" t="s">
        <v>36</v>
      </c>
      <c r="C45" s="115" t="s">
        <v>37</v>
      </c>
      <c r="D45" s="328" t="s">
        <v>56</v>
      </c>
      <c r="E45" s="329"/>
      <c r="F45" s="329"/>
      <c r="G45" s="329"/>
      <c r="H45" s="329"/>
      <c r="I45" s="329"/>
      <c r="J45" s="329"/>
      <c r="K45" s="329"/>
      <c r="L45" s="329"/>
      <c r="M45" s="329"/>
      <c r="N45" s="329"/>
      <c r="O45" s="329"/>
      <c r="P45" s="329"/>
      <c r="Q45" s="329"/>
      <c r="R45" s="329"/>
      <c r="S45" s="329"/>
      <c r="T45" s="330"/>
    </row>
    <row r="46" spans="2:20" ht="35.25" customHeight="1">
      <c r="B46" s="116">
        <v>1</v>
      </c>
      <c r="C46" s="119" t="s">
        <v>38</v>
      </c>
      <c r="D46" s="299" t="s">
        <v>55</v>
      </c>
      <c r="E46" s="299"/>
      <c r="F46" s="299"/>
      <c r="G46" s="299"/>
      <c r="H46" s="299"/>
      <c r="I46" s="299"/>
      <c r="J46" s="299"/>
      <c r="K46" s="299"/>
      <c r="L46" s="299"/>
      <c r="M46" s="299"/>
      <c r="N46" s="299"/>
      <c r="O46" s="299"/>
      <c r="P46" s="299"/>
      <c r="Q46" s="299"/>
      <c r="R46" s="299"/>
      <c r="S46" s="299"/>
      <c r="T46" s="300"/>
    </row>
    <row r="47" spans="2:20" ht="35.25" customHeight="1">
      <c r="B47" s="117">
        <v>2</v>
      </c>
      <c r="C47" s="120" t="s">
        <v>1</v>
      </c>
      <c r="D47" s="301" t="s">
        <v>51</v>
      </c>
      <c r="E47" s="302"/>
      <c r="F47" s="302"/>
      <c r="G47" s="302"/>
      <c r="H47" s="302"/>
      <c r="I47" s="302"/>
      <c r="J47" s="302"/>
      <c r="K47" s="302"/>
      <c r="L47" s="302"/>
      <c r="M47" s="302"/>
      <c r="N47" s="302"/>
      <c r="O47" s="302"/>
      <c r="P47" s="302"/>
      <c r="Q47" s="302"/>
      <c r="R47" s="302"/>
      <c r="S47" s="302"/>
      <c r="T47" s="303"/>
    </row>
    <row r="48" spans="2:20" ht="35.25" customHeight="1">
      <c r="B48" s="117">
        <v>3</v>
      </c>
      <c r="C48" s="120" t="s">
        <v>31</v>
      </c>
      <c r="D48" s="304" t="s">
        <v>52</v>
      </c>
      <c r="E48" s="305"/>
      <c r="F48" s="305"/>
      <c r="G48" s="305"/>
      <c r="H48" s="305"/>
      <c r="I48" s="305"/>
      <c r="J48" s="305"/>
      <c r="K48" s="305"/>
      <c r="L48" s="305"/>
      <c r="M48" s="305"/>
      <c r="N48" s="305"/>
      <c r="O48" s="305"/>
      <c r="P48" s="305"/>
      <c r="Q48" s="305"/>
      <c r="R48" s="305"/>
      <c r="S48" s="305"/>
      <c r="T48" s="306"/>
    </row>
    <row r="49" spans="2:20" ht="61.15" customHeight="1">
      <c r="B49" s="117">
        <v>4</v>
      </c>
      <c r="C49" s="120" t="s">
        <v>78</v>
      </c>
      <c r="D49" s="307" t="s">
        <v>161</v>
      </c>
      <c r="E49" s="308"/>
      <c r="F49" s="308"/>
      <c r="G49" s="308"/>
      <c r="H49" s="308"/>
      <c r="I49" s="308"/>
      <c r="J49" s="308"/>
      <c r="K49" s="308"/>
      <c r="L49" s="308"/>
      <c r="M49" s="308"/>
      <c r="N49" s="308"/>
      <c r="O49" s="308"/>
      <c r="P49" s="308"/>
      <c r="Q49" s="308"/>
      <c r="R49" s="308"/>
      <c r="S49" s="308"/>
      <c r="T49" s="309"/>
    </row>
    <row r="50" spans="2:20" ht="37.15" customHeight="1">
      <c r="B50" s="117">
        <v>5</v>
      </c>
      <c r="C50" s="121" t="s">
        <v>70</v>
      </c>
      <c r="D50" s="310" t="s">
        <v>160</v>
      </c>
      <c r="E50" s="311"/>
      <c r="F50" s="311"/>
      <c r="G50" s="311"/>
      <c r="H50" s="311"/>
      <c r="I50" s="311"/>
      <c r="J50" s="311"/>
      <c r="K50" s="311"/>
      <c r="L50" s="311"/>
      <c r="M50" s="311"/>
      <c r="N50" s="311"/>
      <c r="O50" s="311"/>
      <c r="P50" s="311"/>
      <c r="Q50" s="311"/>
      <c r="R50" s="311"/>
      <c r="S50" s="311"/>
      <c r="T50" s="312"/>
    </row>
    <row r="51" spans="2:20" ht="35.25" customHeight="1">
      <c r="B51" s="117">
        <v>6</v>
      </c>
      <c r="C51" s="121" t="s">
        <v>67</v>
      </c>
      <c r="D51" s="313" t="s">
        <v>142</v>
      </c>
      <c r="E51" s="314"/>
      <c r="F51" s="314"/>
      <c r="G51" s="314"/>
      <c r="H51" s="314"/>
      <c r="I51" s="314"/>
      <c r="J51" s="314"/>
      <c r="K51" s="314"/>
      <c r="L51" s="314"/>
      <c r="M51" s="314"/>
      <c r="N51" s="314"/>
      <c r="O51" s="314"/>
      <c r="P51" s="314"/>
      <c r="Q51" s="314"/>
      <c r="R51" s="314"/>
      <c r="S51" s="314"/>
      <c r="T51" s="315"/>
    </row>
    <row r="52" spans="2:20" ht="35.25" customHeight="1">
      <c r="B52" s="117">
        <v>7</v>
      </c>
      <c r="C52" s="121" t="s">
        <v>68</v>
      </c>
      <c r="D52" s="313" t="s">
        <v>141</v>
      </c>
      <c r="E52" s="314"/>
      <c r="F52" s="314"/>
      <c r="G52" s="314"/>
      <c r="H52" s="314"/>
      <c r="I52" s="314"/>
      <c r="J52" s="314"/>
      <c r="K52" s="314"/>
      <c r="L52" s="314"/>
      <c r="M52" s="314"/>
      <c r="N52" s="314"/>
      <c r="O52" s="314"/>
      <c r="P52" s="314"/>
      <c r="Q52" s="314"/>
      <c r="R52" s="314"/>
      <c r="S52" s="314"/>
      <c r="T52" s="315"/>
    </row>
    <row r="53" spans="2:20" ht="35.25" customHeight="1">
      <c r="B53" s="117">
        <v>8</v>
      </c>
      <c r="C53" s="120" t="s">
        <v>41</v>
      </c>
      <c r="D53" s="301" t="s">
        <v>140</v>
      </c>
      <c r="E53" s="302"/>
      <c r="F53" s="302"/>
      <c r="G53" s="302"/>
      <c r="H53" s="302"/>
      <c r="I53" s="302"/>
      <c r="J53" s="302"/>
      <c r="K53" s="302"/>
      <c r="L53" s="302"/>
      <c r="M53" s="302"/>
      <c r="N53" s="302"/>
      <c r="O53" s="302"/>
      <c r="P53" s="302"/>
      <c r="Q53" s="302"/>
      <c r="R53" s="302"/>
      <c r="S53" s="302"/>
      <c r="T53" s="303"/>
    </row>
    <row r="54" spans="2:20" ht="35.25" customHeight="1">
      <c r="B54" s="117">
        <v>9</v>
      </c>
      <c r="C54" s="120" t="s">
        <v>42</v>
      </c>
      <c r="D54" s="301" t="s">
        <v>139</v>
      </c>
      <c r="E54" s="302"/>
      <c r="F54" s="302"/>
      <c r="G54" s="302"/>
      <c r="H54" s="302"/>
      <c r="I54" s="302"/>
      <c r="J54" s="302"/>
      <c r="K54" s="302"/>
      <c r="L54" s="302"/>
      <c r="M54" s="302"/>
      <c r="N54" s="302"/>
      <c r="O54" s="302"/>
      <c r="P54" s="302"/>
      <c r="Q54" s="302"/>
      <c r="R54" s="302"/>
      <c r="S54" s="302"/>
      <c r="T54" s="303"/>
    </row>
    <row r="55" spans="2:20" ht="35.25" customHeight="1">
      <c r="B55" s="117">
        <v>10</v>
      </c>
      <c r="C55" s="120" t="s">
        <v>47</v>
      </c>
      <c r="D55" s="316" t="s">
        <v>121</v>
      </c>
      <c r="E55" s="317"/>
      <c r="F55" s="317"/>
      <c r="G55" s="317"/>
      <c r="H55" s="317"/>
      <c r="I55" s="317"/>
      <c r="J55" s="317"/>
      <c r="K55" s="317"/>
      <c r="L55" s="317"/>
      <c r="M55" s="317"/>
      <c r="N55" s="317"/>
      <c r="O55" s="317"/>
      <c r="P55" s="317"/>
      <c r="Q55" s="317"/>
      <c r="R55" s="317"/>
      <c r="S55" s="317"/>
      <c r="T55" s="318"/>
    </row>
    <row r="56" spans="2:20" s="77" customFormat="1" ht="57" customHeight="1">
      <c r="B56" s="118">
        <v>11</v>
      </c>
      <c r="C56" s="121" t="s">
        <v>43</v>
      </c>
      <c r="D56" s="322" t="s">
        <v>151</v>
      </c>
      <c r="E56" s="323"/>
      <c r="F56" s="323"/>
      <c r="G56" s="323"/>
      <c r="H56" s="323"/>
      <c r="I56" s="323"/>
      <c r="J56" s="323"/>
      <c r="K56" s="323"/>
      <c r="L56" s="323"/>
      <c r="M56" s="323"/>
      <c r="N56" s="323"/>
      <c r="O56" s="323"/>
      <c r="P56" s="323"/>
      <c r="Q56" s="323"/>
      <c r="R56" s="323"/>
      <c r="S56" s="323"/>
      <c r="T56" s="324"/>
    </row>
    <row r="57" spans="2:20" s="77" customFormat="1" ht="35.25" customHeight="1">
      <c r="B57" s="118">
        <v>12</v>
      </c>
      <c r="C57" s="121" t="s">
        <v>44</v>
      </c>
      <c r="D57" s="322" t="s">
        <v>150</v>
      </c>
      <c r="E57" s="323"/>
      <c r="F57" s="323"/>
      <c r="G57" s="323"/>
      <c r="H57" s="323"/>
      <c r="I57" s="323"/>
      <c r="J57" s="323"/>
      <c r="K57" s="323"/>
      <c r="L57" s="323"/>
      <c r="M57" s="323"/>
      <c r="N57" s="323"/>
      <c r="O57" s="323"/>
      <c r="P57" s="323"/>
      <c r="Q57" s="323"/>
      <c r="R57" s="323"/>
      <c r="S57" s="323"/>
      <c r="T57" s="324"/>
    </row>
    <row r="58" spans="2:20" s="77" customFormat="1" ht="35.25" customHeight="1">
      <c r="B58" s="118">
        <v>13</v>
      </c>
      <c r="C58" s="121" t="s">
        <v>83</v>
      </c>
      <c r="D58" s="313" t="s">
        <v>152</v>
      </c>
      <c r="E58" s="314"/>
      <c r="F58" s="314"/>
      <c r="G58" s="314"/>
      <c r="H58" s="314"/>
      <c r="I58" s="314"/>
      <c r="J58" s="314"/>
      <c r="K58" s="314"/>
      <c r="L58" s="314"/>
      <c r="M58" s="314"/>
      <c r="N58" s="314"/>
      <c r="O58" s="314"/>
      <c r="P58" s="314"/>
      <c r="Q58" s="314"/>
      <c r="R58" s="314"/>
      <c r="S58" s="314"/>
      <c r="T58" s="315"/>
    </row>
    <row r="59" spans="2:20" s="77" customFormat="1" ht="35.25" customHeight="1">
      <c r="B59" s="118">
        <v>14</v>
      </c>
      <c r="C59" s="121" t="s">
        <v>46</v>
      </c>
      <c r="D59" s="319" t="s">
        <v>97</v>
      </c>
      <c r="E59" s="320"/>
      <c r="F59" s="320"/>
      <c r="G59" s="320"/>
      <c r="H59" s="320"/>
      <c r="I59" s="320"/>
      <c r="J59" s="320"/>
      <c r="K59" s="320"/>
      <c r="L59" s="320"/>
      <c r="M59" s="320"/>
      <c r="N59" s="320"/>
      <c r="O59" s="320"/>
      <c r="P59" s="320"/>
      <c r="Q59" s="320"/>
      <c r="R59" s="320"/>
      <c r="S59" s="320"/>
      <c r="T59" s="321"/>
    </row>
    <row r="60" spans="2:20" s="77" customFormat="1" ht="35.25" customHeight="1">
      <c r="B60" s="118">
        <v>15</v>
      </c>
      <c r="C60" s="121" t="s">
        <v>39</v>
      </c>
      <c r="D60" s="313" t="s">
        <v>143</v>
      </c>
      <c r="E60" s="314"/>
      <c r="F60" s="314"/>
      <c r="G60" s="314"/>
      <c r="H60" s="314"/>
      <c r="I60" s="314"/>
      <c r="J60" s="314"/>
      <c r="K60" s="314"/>
      <c r="L60" s="314"/>
      <c r="M60" s="314"/>
      <c r="N60" s="314"/>
      <c r="O60" s="314"/>
      <c r="P60" s="314"/>
      <c r="Q60" s="314"/>
      <c r="R60" s="314"/>
      <c r="S60" s="314"/>
      <c r="T60" s="315"/>
    </row>
    <row r="61" spans="2:20" s="77" customFormat="1" ht="35.25" customHeight="1">
      <c r="B61" s="118">
        <v>16</v>
      </c>
      <c r="C61" s="121" t="s">
        <v>40</v>
      </c>
      <c r="D61" s="313" t="s">
        <v>144</v>
      </c>
      <c r="E61" s="314"/>
      <c r="F61" s="314"/>
      <c r="G61" s="314"/>
      <c r="H61" s="314"/>
      <c r="I61" s="314"/>
      <c r="J61" s="314"/>
      <c r="K61" s="314"/>
      <c r="L61" s="314"/>
      <c r="M61" s="314"/>
      <c r="N61" s="314"/>
      <c r="O61" s="314"/>
      <c r="P61" s="314"/>
      <c r="Q61" s="314"/>
      <c r="R61" s="314"/>
      <c r="S61" s="314"/>
      <c r="T61" s="315"/>
    </row>
    <row r="62" spans="2:20" s="77" customFormat="1" ht="35.25" customHeight="1">
      <c r="B62" s="118">
        <v>17</v>
      </c>
      <c r="C62" s="121" t="s">
        <v>92</v>
      </c>
      <c r="D62" s="322" t="s">
        <v>122</v>
      </c>
      <c r="E62" s="323"/>
      <c r="F62" s="323"/>
      <c r="G62" s="323"/>
      <c r="H62" s="323"/>
      <c r="I62" s="323"/>
      <c r="J62" s="323"/>
      <c r="K62" s="323"/>
      <c r="L62" s="323"/>
      <c r="M62" s="323"/>
      <c r="N62" s="323"/>
      <c r="O62" s="323"/>
      <c r="P62" s="323"/>
      <c r="Q62" s="323"/>
      <c r="R62" s="323"/>
      <c r="S62" s="323"/>
      <c r="T62" s="324"/>
    </row>
    <row r="63" spans="2:20" s="77" customFormat="1" ht="35.25" customHeight="1">
      <c r="B63" s="118">
        <v>18</v>
      </c>
      <c r="C63" s="121" t="s">
        <v>95</v>
      </c>
      <c r="D63" s="322" t="s">
        <v>123</v>
      </c>
      <c r="E63" s="323"/>
      <c r="F63" s="323"/>
      <c r="G63" s="323"/>
      <c r="H63" s="323"/>
      <c r="I63" s="323"/>
      <c r="J63" s="323"/>
      <c r="K63" s="323"/>
      <c r="L63" s="323"/>
      <c r="M63" s="323"/>
      <c r="N63" s="323"/>
      <c r="O63" s="323"/>
      <c r="P63" s="323"/>
      <c r="Q63" s="323"/>
      <c r="R63" s="323"/>
      <c r="S63" s="323"/>
      <c r="T63" s="324"/>
    </row>
    <row r="64" spans="2:20" s="77" customFormat="1" ht="60.6" customHeight="1">
      <c r="B64" s="118">
        <v>19</v>
      </c>
      <c r="C64" s="121" t="s">
        <v>84</v>
      </c>
      <c r="D64" s="322" t="s">
        <v>145</v>
      </c>
      <c r="E64" s="323"/>
      <c r="F64" s="323"/>
      <c r="G64" s="323"/>
      <c r="H64" s="323"/>
      <c r="I64" s="323"/>
      <c r="J64" s="323"/>
      <c r="K64" s="323"/>
      <c r="L64" s="323"/>
      <c r="M64" s="323"/>
      <c r="N64" s="323"/>
      <c r="O64" s="323"/>
      <c r="P64" s="323"/>
      <c r="Q64" s="323"/>
      <c r="R64" s="323"/>
      <c r="S64" s="323"/>
      <c r="T64" s="324"/>
    </row>
    <row r="65" spans="2:20" s="77" customFormat="1" ht="55.15" customHeight="1" thickBot="1">
      <c r="B65" s="123">
        <v>20</v>
      </c>
      <c r="C65" s="122" t="s">
        <v>96</v>
      </c>
      <c r="D65" s="294" t="s">
        <v>146</v>
      </c>
      <c r="E65" s="294"/>
      <c r="F65" s="294"/>
      <c r="G65" s="294"/>
      <c r="H65" s="294"/>
      <c r="I65" s="294"/>
      <c r="J65" s="294"/>
      <c r="K65" s="294"/>
      <c r="L65" s="294"/>
      <c r="M65" s="294"/>
      <c r="N65" s="294"/>
      <c r="O65" s="294"/>
      <c r="P65" s="294"/>
      <c r="Q65" s="294"/>
      <c r="R65" s="294"/>
      <c r="S65" s="294"/>
      <c r="T65" s="295"/>
    </row>
    <row r="66" spans="2:20" s="77" customFormat="1"/>
  </sheetData>
  <mergeCells count="28">
    <mergeCell ref="B1:P1"/>
    <mergeCell ref="D45:T45"/>
    <mergeCell ref="D62:T62"/>
    <mergeCell ref="D64:T64"/>
    <mergeCell ref="D63:T63"/>
    <mergeCell ref="D57:T57"/>
    <mergeCell ref="D58:T58"/>
    <mergeCell ref="D60:T60"/>
    <mergeCell ref="D61:T61"/>
    <mergeCell ref="B4:T10"/>
    <mergeCell ref="B12:L12"/>
    <mergeCell ref="B13:L13"/>
    <mergeCell ref="D65:T65"/>
    <mergeCell ref="B2:T2"/>
    <mergeCell ref="D46:T46"/>
    <mergeCell ref="D47:T47"/>
    <mergeCell ref="D48:T48"/>
    <mergeCell ref="D49:T49"/>
    <mergeCell ref="D50:T50"/>
    <mergeCell ref="D51:T51"/>
    <mergeCell ref="D52:T52"/>
    <mergeCell ref="D53:T53"/>
    <mergeCell ref="D54:T54"/>
    <mergeCell ref="D55:T55"/>
    <mergeCell ref="D59:T59"/>
    <mergeCell ref="D56:T56"/>
    <mergeCell ref="B18:B19"/>
    <mergeCell ref="C18:C19"/>
  </mergeCells>
  <dataValidations count="3">
    <dataValidation type="list" allowBlank="1" showInputMessage="1" showErrorMessage="1" sqref="D40" xr:uid="{00000000-0002-0000-0000-000000000000}">
      <formula1>"Hour(s) per course, Hour(s) per Invigilator"</formula1>
    </dataValidation>
    <dataValidation type="list" allowBlank="1" showInputMessage="1" showErrorMessage="1" sqref="D41 D39" xr:uid="{00000000-0002-0000-0000-000001000000}">
      <formula1>"Hour(s) per section, Hour(s) per TA, Hour(s) per course"</formula1>
    </dataValidation>
    <dataValidation type="list" allowBlank="1" showInputMessage="1" showErrorMessage="1" sqref="D37:D38" xr:uid="{00000000-0002-0000-0000-000002000000}">
      <formula1>"Hour(s) per section, Hour(s) per TA"</formula1>
    </dataValidation>
  </dataValidations>
  <hyperlinks>
    <hyperlink ref="C17" location="'Appendix A'!A1" display="Appendix A" xr:uid="{00000000-0004-0000-0000-000000000000}"/>
    <hyperlink ref="C18" location="'Appendix B'!A1" display="Appendix B" xr:uid="{00000000-0004-0000-0000-000001000000}"/>
  </hyperlinks>
  <pageMargins left="0.25" right="0" top="0.75" bottom="0.5" header="0.3" footer="0.3"/>
  <pageSetup paperSize="17" scale="80" fitToHeight="0" orientation="landscape" cellComments="asDisplayed" r:id="rId1"/>
  <headerFooter scaleWithDoc="0">
    <oddFooter>&amp;R &amp;P/ &amp;N</oddFooter>
  </headerFooter>
  <rowBreaks count="1" manualBreakCount="1">
    <brk id="27" min="1" max="23" man="1"/>
  </rowBreaks>
  <ignoredErrors>
    <ignoredError sqref="C42:C43"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49"/>
  <sheetViews>
    <sheetView showGridLines="0" view="pageBreakPreview" zoomScale="90" zoomScaleNormal="65" zoomScaleSheetLayoutView="90" zoomScalePageLayoutView="61" workbookViewId="0">
      <selection activeCell="B2" sqref="B2:K2"/>
    </sheetView>
  </sheetViews>
  <sheetFormatPr defaultColWidth="8.7109375" defaultRowHeight="15" outlineLevelRow="1"/>
  <cols>
    <col min="1" max="1" width="1" customWidth="1"/>
    <col min="2" max="2" width="38" style="26" customWidth="1"/>
    <col min="3" max="3" width="14.140625" customWidth="1"/>
    <col min="4" max="4" width="13.5703125" customWidth="1"/>
    <col min="5" max="5" width="14" customWidth="1"/>
    <col min="6" max="6" width="13.7109375" customWidth="1"/>
    <col min="7" max="7" width="10.7109375" customWidth="1"/>
    <col min="8" max="8" width="12.7109375" style="114" customWidth="1"/>
    <col min="9" max="9" width="12.42578125" style="43" customWidth="1"/>
    <col min="10" max="10" width="14" style="43" customWidth="1"/>
    <col min="11" max="11" width="55.85546875" style="43" customWidth="1"/>
    <col min="12" max="12" width="12.7109375" customWidth="1"/>
    <col min="13" max="13" width="17.28515625" customWidth="1"/>
    <col min="14" max="14" width="9" customWidth="1"/>
    <col min="15" max="15" width="4.7109375" customWidth="1"/>
    <col min="16" max="16" width="6.28515625" customWidth="1"/>
    <col min="17" max="17" width="9.28515625" customWidth="1"/>
    <col min="18" max="18" width="1.7109375" customWidth="1"/>
    <col min="22" max="30" width="8.7109375" style="16"/>
  </cols>
  <sheetData>
    <row r="1" spans="2:20" ht="7.15" customHeight="1" thickBot="1">
      <c r="B1" s="336"/>
      <c r="C1" s="336"/>
      <c r="D1" s="336"/>
      <c r="E1" s="336"/>
      <c r="F1" s="336"/>
      <c r="G1" s="336"/>
      <c r="H1" s="336"/>
      <c r="I1" s="336"/>
      <c r="J1" s="336"/>
      <c r="K1" s="336"/>
      <c r="L1" s="91"/>
      <c r="M1" s="34"/>
      <c r="N1" s="34"/>
      <c r="O1" s="34"/>
      <c r="P1" s="34"/>
      <c r="Q1" s="34"/>
      <c r="R1" s="34"/>
      <c r="S1" s="8"/>
      <c r="T1" s="8"/>
    </row>
    <row r="2" spans="2:20" ht="84.6" customHeight="1" thickBot="1">
      <c r="B2" s="350" t="s">
        <v>155</v>
      </c>
      <c r="C2" s="351"/>
      <c r="D2" s="351"/>
      <c r="E2" s="351"/>
      <c r="F2" s="351"/>
      <c r="G2" s="351"/>
      <c r="H2" s="351"/>
      <c r="I2" s="351"/>
      <c r="J2" s="351"/>
      <c r="K2" s="352"/>
      <c r="L2" s="91"/>
      <c r="M2" s="34"/>
      <c r="N2" s="34"/>
      <c r="O2" s="34"/>
      <c r="P2" s="34"/>
      <c r="Q2" s="34"/>
      <c r="R2" s="34"/>
      <c r="S2" s="8"/>
      <c r="T2" s="8"/>
    </row>
    <row r="3" spans="2:20" s="16" customFormat="1" ht="15" customHeight="1" thickTop="1">
      <c r="B3" s="239"/>
      <c r="C3" s="140"/>
      <c r="D3" s="140"/>
      <c r="E3" s="140"/>
      <c r="F3" s="140"/>
      <c r="G3" s="140"/>
      <c r="H3" s="140"/>
      <c r="I3" s="140"/>
      <c r="J3" s="140"/>
      <c r="K3" s="240"/>
      <c r="L3" s="145"/>
      <c r="M3" s="146"/>
      <c r="N3" s="146"/>
      <c r="O3" s="146"/>
      <c r="P3" s="146"/>
      <c r="Q3" s="146"/>
      <c r="R3" s="146"/>
      <c r="S3" s="147"/>
      <c r="T3" s="147"/>
    </row>
    <row r="4" spans="2:20">
      <c r="B4" s="241" t="s">
        <v>147</v>
      </c>
      <c r="C4" s="33"/>
      <c r="D4" s="92"/>
      <c r="E4" s="157"/>
      <c r="F4" s="157"/>
      <c r="G4" s="94"/>
      <c r="H4" s="108"/>
      <c r="I4" s="42"/>
      <c r="J4" s="42"/>
      <c r="K4" s="242"/>
      <c r="L4" s="5"/>
      <c r="M4" s="1"/>
      <c r="N4" s="1"/>
      <c r="O4" s="1"/>
      <c r="P4" s="1"/>
      <c r="Q4" s="1"/>
      <c r="R4" s="1"/>
      <c r="S4" s="1"/>
      <c r="T4" s="1"/>
    </row>
    <row r="5" spans="2:20">
      <c r="B5" s="243"/>
      <c r="C5" s="53"/>
      <c r="D5" s="53"/>
      <c r="E5" s="53"/>
      <c r="F5" s="53"/>
      <c r="G5" s="53"/>
      <c r="H5" s="107"/>
      <c r="I5" s="54"/>
      <c r="J5" s="42"/>
      <c r="K5" s="244"/>
      <c r="L5" s="42"/>
      <c r="M5" s="1"/>
      <c r="N5" s="1"/>
      <c r="O5" s="1"/>
      <c r="P5" s="1"/>
      <c r="Q5" s="1"/>
      <c r="R5" s="1"/>
      <c r="S5" s="1"/>
      <c r="T5" s="1"/>
    </row>
    <row r="6" spans="2:20" ht="18.600000000000001" customHeight="1">
      <c r="B6" s="245" t="s">
        <v>0</v>
      </c>
      <c r="C6" s="205"/>
      <c r="D6" s="205"/>
      <c r="E6" s="206"/>
      <c r="F6" s="53"/>
      <c r="G6" s="53"/>
      <c r="H6" s="141"/>
      <c r="I6" s="27" t="s">
        <v>93</v>
      </c>
      <c r="J6" s="182"/>
      <c r="K6" s="244"/>
      <c r="L6" s="5"/>
      <c r="M6" s="1"/>
      <c r="N6" s="1"/>
      <c r="O6" s="1"/>
      <c r="P6" s="1"/>
      <c r="Q6" s="1"/>
      <c r="R6" s="1"/>
      <c r="S6" s="1"/>
      <c r="T6" s="1"/>
    </row>
    <row r="7" spans="2:20" ht="18" customHeight="1">
      <c r="B7" s="245" t="s">
        <v>1</v>
      </c>
      <c r="C7" s="204"/>
      <c r="D7" s="204"/>
      <c r="E7" s="141"/>
      <c r="F7" s="94"/>
      <c r="G7" s="94"/>
      <c r="H7" s="148"/>
      <c r="I7" s="27" t="s">
        <v>94</v>
      </c>
      <c r="J7" s="182"/>
      <c r="K7" s="244"/>
      <c r="L7" s="5"/>
      <c r="M7" s="1"/>
      <c r="N7" s="1"/>
      <c r="O7" s="1"/>
      <c r="P7" s="1"/>
      <c r="Q7" s="1"/>
      <c r="R7" s="1"/>
      <c r="S7" s="1"/>
      <c r="T7" s="1"/>
    </row>
    <row r="8" spans="2:20" ht="16.149999999999999" customHeight="1">
      <c r="B8" s="245" t="s">
        <v>31</v>
      </c>
      <c r="C8" s="204"/>
      <c r="D8" s="204"/>
      <c r="E8" s="207"/>
      <c r="F8" s="158"/>
      <c r="G8" s="94"/>
      <c r="H8" s="108"/>
      <c r="I8" s="42"/>
      <c r="J8" s="42"/>
      <c r="K8" s="242"/>
      <c r="L8" s="5"/>
      <c r="M8" s="1"/>
      <c r="N8" s="1"/>
      <c r="O8" s="1"/>
      <c r="P8" s="1"/>
      <c r="Q8" s="1"/>
      <c r="R8" s="1"/>
      <c r="S8" s="1"/>
      <c r="T8" s="1"/>
    </row>
    <row r="9" spans="2:20">
      <c r="B9" s="245"/>
      <c r="C9" s="24"/>
      <c r="D9" s="24"/>
      <c r="E9" s="158"/>
      <c r="F9" s="158"/>
      <c r="G9" s="94"/>
      <c r="H9" s="108"/>
      <c r="I9" s="42"/>
      <c r="J9" s="42"/>
      <c r="K9" s="242"/>
      <c r="L9" s="5"/>
      <c r="M9" s="1"/>
      <c r="N9" s="1"/>
      <c r="O9" s="1"/>
      <c r="P9" s="1"/>
      <c r="Q9" s="1"/>
      <c r="R9" s="1"/>
      <c r="S9" s="1"/>
      <c r="T9" s="1"/>
    </row>
    <row r="10" spans="2:20" ht="22.15" customHeight="1">
      <c r="B10" s="245"/>
      <c r="C10" s="84"/>
      <c r="D10" s="94"/>
      <c r="E10" s="96"/>
      <c r="F10" s="181" t="s">
        <v>153</v>
      </c>
      <c r="G10" s="179"/>
      <c r="H10" s="246"/>
      <c r="I10" s="180"/>
      <c r="J10" s="179"/>
      <c r="K10" s="247"/>
      <c r="L10" s="5"/>
      <c r="M10" s="1"/>
      <c r="N10" s="1"/>
      <c r="O10" s="1"/>
      <c r="P10" s="1"/>
      <c r="Q10" s="1"/>
      <c r="R10" s="1"/>
      <c r="S10" s="1"/>
      <c r="T10" s="1"/>
    </row>
    <row r="11" spans="2:20" s="16" customFormat="1" ht="21" customHeight="1" outlineLevel="1">
      <c r="B11" s="230" t="s">
        <v>77</v>
      </c>
      <c r="C11" s="142"/>
      <c r="D11" s="42" t="s">
        <v>2</v>
      </c>
      <c r="E11" s="182"/>
      <c r="F11" s="181" t="s">
        <v>154</v>
      </c>
      <c r="G11" s="179"/>
      <c r="H11" s="179"/>
      <c r="I11" s="180"/>
      <c r="J11" s="179"/>
      <c r="K11" s="247"/>
      <c r="L11" s="4"/>
      <c r="M11" s="93"/>
      <c r="N11" s="25"/>
      <c r="O11" s="19"/>
      <c r="P11" s="19"/>
      <c r="Q11" s="19"/>
    </row>
    <row r="12" spans="2:20" s="16" customFormat="1" ht="21" customHeight="1" outlineLevel="1">
      <c r="B12" s="248" t="s">
        <v>70</v>
      </c>
      <c r="C12" s="153"/>
      <c r="D12" s="55"/>
      <c r="E12" s="182"/>
      <c r="F12" s="33" t="s">
        <v>85</v>
      </c>
      <c r="G12" s="179"/>
      <c r="H12" s="179"/>
      <c r="I12" s="180"/>
      <c r="J12" s="179"/>
      <c r="K12" s="247"/>
      <c r="L12" s="4"/>
      <c r="M12" s="19"/>
      <c r="N12" s="25"/>
      <c r="O12" s="19"/>
      <c r="P12" s="19"/>
      <c r="Q12" s="19"/>
    </row>
    <row r="13" spans="2:20" s="16" customFormat="1" ht="21" customHeight="1" outlineLevel="1">
      <c r="B13" s="248"/>
      <c r="C13" s="154"/>
      <c r="D13" s="55"/>
      <c r="E13" s="182"/>
      <c r="F13" s="55"/>
      <c r="G13" s="55"/>
      <c r="H13" s="55"/>
      <c r="I13" s="109"/>
      <c r="J13" s="55"/>
      <c r="K13" s="242"/>
      <c r="L13" s="4"/>
      <c r="M13" s="19"/>
      <c r="N13" s="25"/>
      <c r="O13" s="19"/>
      <c r="P13" s="19"/>
      <c r="Q13" s="19"/>
    </row>
    <row r="14" spans="2:20" s="16" customFormat="1" ht="21" customHeight="1" outlineLevel="1">
      <c r="B14" s="230" t="s">
        <v>136</v>
      </c>
      <c r="C14" s="218">
        <f>IFERROR(ROUND(C11/H14,0),0)</f>
        <v>0</v>
      </c>
      <c r="D14" s="42" t="s">
        <v>6</v>
      </c>
      <c r="E14" s="182"/>
      <c r="F14" s="182"/>
      <c r="G14" s="182"/>
      <c r="H14" s="143"/>
      <c r="I14" s="42" t="s">
        <v>105</v>
      </c>
      <c r="J14" s="182"/>
      <c r="K14" s="242"/>
      <c r="L14" s="4"/>
      <c r="M14" s="19"/>
      <c r="N14" s="25"/>
      <c r="O14" s="19"/>
      <c r="P14" s="19"/>
      <c r="Q14" s="19"/>
    </row>
    <row r="15" spans="2:20" s="16" customFormat="1" ht="21" customHeight="1" outlineLevel="1">
      <c r="B15" s="230" t="s">
        <v>137</v>
      </c>
      <c r="C15" s="218">
        <f>IFERROR(ROUND(C11/H15,0),0)</f>
        <v>0</v>
      </c>
      <c r="D15" s="42" t="s">
        <v>6</v>
      </c>
      <c r="E15" s="55"/>
      <c r="F15" s="55"/>
      <c r="G15" s="55"/>
      <c r="H15" s="144"/>
      <c r="I15" s="42" t="s">
        <v>106</v>
      </c>
      <c r="J15" s="182"/>
      <c r="K15" s="242"/>
      <c r="L15" s="4"/>
      <c r="M15" s="19"/>
      <c r="N15" s="37"/>
      <c r="O15" s="39"/>
      <c r="P15" s="19"/>
      <c r="Q15" s="19"/>
    </row>
    <row r="16" spans="2:20" ht="21" customHeight="1">
      <c r="B16" s="290"/>
      <c r="C16" s="155"/>
      <c r="D16" s="155"/>
      <c r="E16" s="155"/>
      <c r="F16" s="155"/>
      <c r="G16" s="155"/>
      <c r="H16" s="110"/>
      <c r="I16" s="52"/>
      <c r="J16" s="52"/>
      <c r="K16" s="249"/>
      <c r="L16" s="5"/>
      <c r="M16" s="1"/>
      <c r="N16" s="37"/>
      <c r="O16" s="38"/>
      <c r="P16" s="1"/>
      <c r="Q16" s="1"/>
      <c r="R16" s="1"/>
      <c r="S16" s="1"/>
      <c r="T16" s="1"/>
    </row>
    <row r="17" spans="2:41" s="16" customFormat="1" ht="21" customHeight="1">
      <c r="B17" s="250" t="s">
        <v>41</v>
      </c>
      <c r="C17" s="200"/>
      <c r="D17" s="42" t="s">
        <v>23</v>
      </c>
      <c r="E17" s="182"/>
      <c r="F17" s="42"/>
      <c r="G17" s="182"/>
      <c r="H17" s="144"/>
      <c r="I17" s="85" t="s">
        <v>131</v>
      </c>
      <c r="J17" s="182"/>
      <c r="K17" s="244"/>
      <c r="L17" s="6"/>
      <c r="M17" s="6"/>
      <c r="N17" s="20"/>
      <c r="O17" s="29"/>
      <c r="P17" s="25"/>
      <c r="Q17" s="4"/>
      <c r="R17" s="30"/>
      <c r="S17" s="31"/>
      <c r="T17" s="32"/>
      <c r="U17" s="32"/>
      <c r="V17" s="32"/>
      <c r="W17" s="32"/>
      <c r="X17" s="32"/>
      <c r="Y17" s="32"/>
      <c r="Z17" s="32"/>
      <c r="AA17" s="29"/>
      <c r="AB17" s="29"/>
      <c r="AC17" s="29"/>
      <c r="AD17" s="29"/>
      <c r="AE17" s="29"/>
      <c r="AF17" s="29"/>
      <c r="AG17" s="29"/>
      <c r="AH17" s="29"/>
      <c r="AI17" s="29"/>
      <c r="AJ17" s="29"/>
      <c r="AK17" s="29"/>
      <c r="AL17" s="29"/>
      <c r="AM17" s="29"/>
      <c r="AN17" s="29"/>
      <c r="AO17" s="29"/>
    </row>
    <row r="18" spans="2:41" s="16" customFormat="1" ht="21" customHeight="1">
      <c r="B18" s="250" t="s">
        <v>42</v>
      </c>
      <c r="C18" s="200"/>
      <c r="D18" s="42" t="s">
        <v>23</v>
      </c>
      <c r="E18" s="182"/>
      <c r="F18" s="42"/>
      <c r="G18" s="33"/>
      <c r="H18" s="182"/>
      <c r="I18" s="182"/>
      <c r="J18" s="182"/>
      <c r="K18" s="244"/>
      <c r="L18" s="6"/>
      <c r="M18" s="6"/>
      <c r="N18" s="20"/>
      <c r="O18" s="29"/>
      <c r="P18" s="25"/>
      <c r="Q18" s="4"/>
      <c r="R18" s="30"/>
      <c r="S18" s="31"/>
      <c r="T18" s="32"/>
      <c r="U18" s="32"/>
      <c r="V18" s="32"/>
      <c r="W18" s="32"/>
      <c r="X18" s="32"/>
      <c r="Y18" s="32"/>
      <c r="Z18" s="32"/>
      <c r="AA18" s="29"/>
      <c r="AB18" s="29"/>
      <c r="AC18" s="29"/>
      <c r="AD18" s="29"/>
      <c r="AE18" s="29"/>
      <c r="AF18" s="29"/>
      <c r="AG18" s="29"/>
      <c r="AH18" s="29"/>
      <c r="AI18" s="29"/>
      <c r="AJ18" s="29"/>
      <c r="AK18" s="29"/>
      <c r="AL18" s="29"/>
      <c r="AM18" s="29"/>
      <c r="AN18" s="29"/>
      <c r="AO18" s="29"/>
    </row>
    <row r="19" spans="2:41" s="16" customFormat="1" ht="21" customHeight="1">
      <c r="B19" s="234" t="s">
        <v>45</v>
      </c>
      <c r="C19" s="200"/>
      <c r="D19" s="42" t="s">
        <v>24</v>
      </c>
      <c r="E19" s="182"/>
      <c r="F19" s="42"/>
      <c r="G19" s="33"/>
      <c r="H19" s="182"/>
      <c r="I19" s="182"/>
      <c r="J19" s="182"/>
      <c r="K19" s="251"/>
      <c r="L19" s="4"/>
      <c r="M19" s="19"/>
      <c r="N19" s="20"/>
      <c r="O19" s="29"/>
      <c r="P19" s="25"/>
      <c r="Q19" s="4"/>
      <c r="R19" s="30"/>
      <c r="S19" s="31"/>
      <c r="T19" s="32"/>
      <c r="U19" s="32"/>
      <c r="V19" s="32"/>
      <c r="W19" s="32"/>
      <c r="X19" s="32"/>
      <c r="Y19" s="32"/>
      <c r="Z19" s="32"/>
      <c r="AA19" s="29"/>
      <c r="AB19" s="29"/>
      <c r="AC19" s="29"/>
      <c r="AD19" s="29"/>
      <c r="AE19" s="29"/>
      <c r="AF19" s="29"/>
      <c r="AG19" s="29"/>
      <c r="AH19" s="29"/>
      <c r="AI19" s="29"/>
      <c r="AJ19" s="29"/>
      <c r="AK19" s="29"/>
      <c r="AL19" s="29"/>
      <c r="AM19" s="29"/>
      <c r="AN19" s="29"/>
      <c r="AO19" s="29"/>
    </row>
    <row r="20" spans="2:41" ht="21" customHeight="1">
      <c r="B20" s="234" t="s">
        <v>43</v>
      </c>
      <c r="C20" s="200"/>
      <c r="D20" s="85" t="s">
        <v>23</v>
      </c>
      <c r="E20" s="159"/>
      <c r="F20" s="85"/>
      <c r="G20" s="42"/>
      <c r="H20" s="182"/>
      <c r="I20" s="182"/>
      <c r="J20" s="182"/>
      <c r="K20" s="244"/>
      <c r="N20" s="4"/>
      <c r="O20" s="4"/>
      <c r="P20" s="4"/>
      <c r="Q20" s="4"/>
      <c r="R20" s="2"/>
      <c r="S20" s="26"/>
      <c r="T20" s="7"/>
      <c r="U20" s="5"/>
      <c r="V20" s="30"/>
      <c r="W20" s="31"/>
      <c r="X20" s="32"/>
      <c r="Y20" s="32"/>
      <c r="Z20" s="32"/>
      <c r="AA20" s="32"/>
      <c r="AB20" s="32"/>
      <c r="AC20" s="32"/>
      <c r="AD20" s="32"/>
      <c r="AE20" s="26"/>
      <c r="AF20" s="26"/>
      <c r="AG20" s="26"/>
      <c r="AH20" s="26"/>
      <c r="AI20" s="26"/>
      <c r="AJ20" s="26"/>
      <c r="AK20" s="26"/>
      <c r="AL20" s="26"/>
      <c r="AM20" s="26"/>
      <c r="AN20" s="26"/>
    </row>
    <row r="21" spans="2:41" ht="21" customHeight="1">
      <c r="B21" s="234" t="s">
        <v>44</v>
      </c>
      <c r="C21" s="200"/>
      <c r="D21" s="85" t="s">
        <v>76</v>
      </c>
      <c r="E21" s="159"/>
      <c r="F21" s="85"/>
      <c r="G21" s="42"/>
      <c r="H21" s="111"/>
      <c r="I21" s="182"/>
      <c r="J21" s="182"/>
      <c r="K21" s="244"/>
      <c r="L21" s="26"/>
      <c r="N21" s="4"/>
      <c r="O21" s="4"/>
      <c r="P21" s="4"/>
      <c r="Q21" s="4"/>
      <c r="R21" s="2"/>
      <c r="S21" s="26"/>
      <c r="T21" s="7"/>
      <c r="U21" s="5"/>
      <c r="V21" s="30"/>
      <c r="W21" s="31"/>
      <c r="X21" s="32"/>
      <c r="Y21" s="32"/>
      <c r="Z21" s="32"/>
      <c r="AA21" s="32"/>
      <c r="AB21" s="32"/>
      <c r="AC21" s="32"/>
      <c r="AD21" s="32"/>
      <c r="AE21" s="26"/>
      <c r="AF21" s="26"/>
      <c r="AG21" s="26"/>
      <c r="AH21" s="26"/>
      <c r="AI21" s="26"/>
      <c r="AJ21" s="26"/>
      <c r="AK21" s="26"/>
      <c r="AL21" s="26"/>
      <c r="AM21" s="26"/>
      <c r="AN21" s="26"/>
    </row>
    <row r="22" spans="2:41" s="16" customFormat="1" ht="21" customHeight="1">
      <c r="B22" s="233" t="s">
        <v>83</v>
      </c>
      <c r="C22" s="200"/>
      <c r="D22" s="85" t="s">
        <v>76</v>
      </c>
      <c r="E22" s="159"/>
      <c r="F22" s="85"/>
      <c r="G22" s="42"/>
      <c r="H22" s="108"/>
      <c r="I22" s="41"/>
      <c r="J22" s="61"/>
      <c r="K22" s="252"/>
      <c r="L22" s="4"/>
      <c r="M22" s="19"/>
      <c r="N22" s="20"/>
      <c r="O22" s="29"/>
      <c r="P22" s="25"/>
      <c r="Q22" s="4"/>
      <c r="R22" s="30"/>
      <c r="S22" s="31"/>
      <c r="T22" s="32"/>
      <c r="U22" s="32"/>
      <c r="V22" s="32"/>
      <c r="W22" s="32"/>
      <c r="X22" s="32"/>
      <c r="Y22" s="32"/>
      <c r="Z22" s="32"/>
      <c r="AA22" s="29"/>
      <c r="AB22" s="29"/>
      <c r="AC22" s="29"/>
      <c r="AD22" s="29"/>
      <c r="AE22" s="29"/>
      <c r="AF22" s="29"/>
      <c r="AG22" s="29"/>
      <c r="AH22" s="29"/>
      <c r="AI22" s="29"/>
      <c r="AJ22" s="29"/>
      <c r="AK22" s="29"/>
      <c r="AL22" s="29"/>
      <c r="AM22" s="29"/>
      <c r="AN22" s="29"/>
      <c r="AO22" s="29"/>
    </row>
    <row r="23" spans="2:41" s="16" customFormat="1" ht="21" customHeight="1">
      <c r="B23" s="234" t="s">
        <v>46</v>
      </c>
      <c r="C23" s="201"/>
      <c r="D23" s="85" t="s">
        <v>28</v>
      </c>
      <c r="E23" s="159"/>
      <c r="F23" s="85"/>
      <c r="G23" s="182"/>
      <c r="H23" s="144"/>
      <c r="I23" s="85" t="s">
        <v>98</v>
      </c>
      <c r="J23" s="182"/>
      <c r="K23" s="253"/>
      <c r="L23" s="4"/>
      <c r="M23" s="4"/>
      <c r="N23" s="20"/>
      <c r="O23" s="29"/>
      <c r="P23" s="25"/>
      <c r="Q23" s="4"/>
      <c r="R23" s="30"/>
      <c r="S23" s="31"/>
      <c r="T23" s="32"/>
      <c r="U23" s="32"/>
      <c r="V23" s="32"/>
      <c r="W23" s="32"/>
      <c r="X23" s="32"/>
      <c r="Y23" s="32"/>
      <c r="Z23" s="32"/>
      <c r="AA23" s="29"/>
      <c r="AB23" s="29"/>
      <c r="AC23" s="29"/>
      <c r="AD23" s="29"/>
      <c r="AE23" s="29"/>
      <c r="AF23" s="29"/>
      <c r="AG23" s="29"/>
      <c r="AH23" s="29"/>
      <c r="AI23" s="29"/>
      <c r="AJ23" s="29"/>
      <c r="AK23" s="29"/>
      <c r="AL23" s="29"/>
      <c r="AM23" s="29"/>
      <c r="AN23" s="29"/>
      <c r="AO23" s="29"/>
    </row>
    <row r="24" spans="2:41" s="16" customFormat="1" ht="21" customHeight="1">
      <c r="B24" s="234"/>
      <c r="C24" s="156"/>
      <c r="D24" s="85"/>
      <c r="E24" s="160"/>
      <c r="F24" s="85"/>
      <c r="G24" s="182"/>
      <c r="H24" s="108"/>
      <c r="I24" s="42"/>
      <c r="J24" s="62"/>
      <c r="K24" s="253"/>
      <c r="L24" s="4"/>
      <c r="M24" s="4"/>
      <c r="N24" s="20"/>
      <c r="O24" s="128"/>
      <c r="P24" s="25"/>
      <c r="Q24" s="4"/>
      <c r="R24" s="30"/>
      <c r="S24" s="31"/>
      <c r="T24" s="32"/>
      <c r="U24" s="32"/>
      <c r="V24" s="32"/>
      <c r="W24" s="32"/>
      <c r="X24" s="32"/>
      <c r="Y24" s="32"/>
      <c r="Z24" s="32"/>
      <c r="AA24" s="128"/>
      <c r="AB24" s="128"/>
      <c r="AC24" s="128"/>
      <c r="AD24" s="128"/>
      <c r="AE24" s="128"/>
      <c r="AF24" s="128"/>
      <c r="AG24" s="128"/>
      <c r="AH24" s="128"/>
      <c r="AI24" s="128"/>
      <c r="AJ24" s="128"/>
      <c r="AK24" s="128"/>
      <c r="AL24" s="128"/>
      <c r="AM24" s="128"/>
      <c r="AN24" s="128"/>
      <c r="AO24" s="128"/>
    </row>
    <row r="25" spans="2:41" s="16" customFormat="1" ht="21" customHeight="1">
      <c r="B25" s="234"/>
      <c r="C25" s="223">
        <f>IFERROR(ROUND(C11/H17,0),0)</f>
        <v>0</v>
      </c>
      <c r="D25" s="85" t="s">
        <v>130</v>
      </c>
      <c r="E25" s="217"/>
      <c r="F25" s="85"/>
      <c r="G25" s="96"/>
      <c r="H25" s="108"/>
      <c r="I25" s="42"/>
      <c r="J25" s="62"/>
      <c r="K25" s="253"/>
      <c r="L25" s="4"/>
      <c r="M25" s="4"/>
      <c r="N25" s="20"/>
      <c r="O25" s="128"/>
      <c r="P25" s="25"/>
      <c r="Q25" s="4"/>
      <c r="R25" s="30"/>
      <c r="S25" s="31"/>
      <c r="T25" s="32"/>
      <c r="U25" s="32"/>
      <c r="V25" s="32"/>
      <c r="W25" s="32"/>
      <c r="X25" s="32"/>
      <c r="Y25" s="32"/>
      <c r="Z25" s="32"/>
      <c r="AA25" s="128"/>
      <c r="AB25" s="128"/>
      <c r="AC25" s="128"/>
      <c r="AD25" s="128"/>
      <c r="AE25" s="128"/>
      <c r="AF25" s="128"/>
      <c r="AG25" s="128"/>
      <c r="AH25" s="128"/>
      <c r="AI25" s="128"/>
      <c r="AJ25" s="128"/>
      <c r="AK25" s="128"/>
      <c r="AL25" s="128"/>
      <c r="AM25" s="128"/>
      <c r="AN25" s="128"/>
      <c r="AO25" s="128"/>
    </row>
    <row r="26" spans="2:41" s="16" customFormat="1" ht="21" customHeight="1">
      <c r="B26" s="234"/>
      <c r="C26" s="223">
        <f>IFERROR(ROUND(C11/H23,0),0)</f>
        <v>0</v>
      </c>
      <c r="D26" s="217" t="s">
        <v>124</v>
      </c>
      <c r="E26" s="71"/>
      <c r="F26" s="85"/>
      <c r="G26" s="182"/>
      <c r="H26" s="108"/>
      <c r="I26" s="42"/>
      <c r="J26" s="62"/>
      <c r="K26" s="253"/>
      <c r="L26" s="4"/>
      <c r="M26" s="4"/>
      <c r="N26" s="20"/>
      <c r="O26" s="128"/>
      <c r="P26" s="25"/>
      <c r="Q26" s="4"/>
      <c r="R26" s="30"/>
      <c r="S26" s="31"/>
      <c r="T26" s="32"/>
      <c r="U26" s="32"/>
      <c r="V26" s="32"/>
      <c r="W26" s="32"/>
      <c r="X26" s="32"/>
      <c r="Y26" s="32"/>
      <c r="Z26" s="32"/>
      <c r="AA26" s="128"/>
      <c r="AB26" s="128"/>
      <c r="AC26" s="128"/>
      <c r="AD26" s="128"/>
      <c r="AE26" s="128"/>
      <c r="AF26" s="128"/>
      <c r="AG26" s="128"/>
      <c r="AH26" s="128"/>
      <c r="AI26" s="128"/>
      <c r="AJ26" s="128"/>
      <c r="AK26" s="128"/>
      <c r="AL26" s="128"/>
      <c r="AM26" s="128"/>
      <c r="AN26" s="128"/>
      <c r="AO26" s="128"/>
    </row>
    <row r="27" spans="2:41" s="16" customFormat="1" ht="19.149999999999999" customHeight="1">
      <c r="B27" s="234"/>
      <c r="C27" s="156"/>
      <c r="D27" s="85"/>
      <c r="E27" s="160"/>
      <c r="F27" s="182"/>
      <c r="G27" s="182"/>
      <c r="H27" s="108"/>
      <c r="I27" s="42"/>
      <c r="J27" s="62"/>
      <c r="K27" s="253"/>
      <c r="L27" s="4"/>
      <c r="M27" s="4"/>
      <c r="N27" s="20"/>
      <c r="O27" s="128"/>
      <c r="P27" s="25"/>
      <c r="Q27" s="4"/>
      <c r="R27" s="30"/>
      <c r="S27" s="31"/>
      <c r="T27" s="32"/>
      <c r="U27" s="32"/>
      <c r="V27" s="32"/>
      <c r="W27" s="32"/>
      <c r="X27" s="32"/>
      <c r="Y27" s="32"/>
      <c r="Z27" s="32"/>
      <c r="AA27" s="128"/>
      <c r="AB27" s="128"/>
      <c r="AC27" s="128"/>
      <c r="AD27" s="128"/>
      <c r="AE27" s="128"/>
      <c r="AF27" s="128"/>
      <c r="AG27" s="128"/>
      <c r="AH27" s="128"/>
      <c r="AI27" s="128"/>
      <c r="AJ27" s="128"/>
      <c r="AK27" s="128"/>
      <c r="AL27" s="128"/>
      <c r="AM27" s="128"/>
      <c r="AN27" s="128"/>
      <c r="AO27" s="128"/>
    </row>
    <row r="28" spans="2:41" ht="25.15" hidden="1" customHeight="1">
      <c r="B28" s="254"/>
      <c r="C28" s="94"/>
      <c r="D28" s="94"/>
      <c r="E28" s="94"/>
      <c r="F28" s="94"/>
      <c r="G28" s="94"/>
      <c r="H28" s="108"/>
      <c r="I28" s="42"/>
      <c r="J28" s="42"/>
      <c r="K28" s="242"/>
      <c r="L28" s="26"/>
      <c r="M28" s="1"/>
      <c r="N28" s="1"/>
      <c r="O28" s="5"/>
      <c r="P28" s="28"/>
      <c r="Q28" s="7"/>
      <c r="R28" s="5"/>
      <c r="S28" s="5"/>
      <c r="T28" s="5"/>
      <c r="U28" s="26"/>
      <c r="V28" s="29"/>
      <c r="W28" s="29"/>
      <c r="X28" s="29"/>
      <c r="Y28" s="29"/>
      <c r="Z28" s="29"/>
      <c r="AA28" s="29"/>
      <c r="AB28" s="29"/>
      <c r="AC28" s="29"/>
      <c r="AD28" s="29"/>
      <c r="AE28" s="26"/>
      <c r="AF28" s="26"/>
      <c r="AG28" s="26"/>
      <c r="AH28" s="26"/>
      <c r="AI28" s="26"/>
      <c r="AJ28" s="26"/>
      <c r="AK28" s="26"/>
      <c r="AL28" s="26"/>
      <c r="AM28" s="26"/>
      <c r="AN28" s="26"/>
      <c r="AO28" s="26"/>
    </row>
    <row r="29" spans="2:41" ht="39.6" customHeight="1" outlineLevel="1" thickBot="1">
      <c r="B29" s="284" t="s">
        <v>148</v>
      </c>
      <c r="C29" s="96"/>
      <c r="D29" s="96"/>
      <c r="E29" s="96"/>
      <c r="F29" s="96"/>
      <c r="G29" s="96"/>
      <c r="H29" s="111"/>
      <c r="I29" s="182"/>
      <c r="J29" s="182"/>
      <c r="K29" s="244"/>
      <c r="L29" s="26"/>
      <c r="O29" s="26"/>
      <c r="P29" s="26"/>
      <c r="Q29" s="26"/>
      <c r="R29" s="26"/>
      <c r="S29" s="26"/>
      <c r="T29" s="26"/>
      <c r="U29" s="26"/>
      <c r="V29" s="29"/>
      <c r="W29" s="29"/>
      <c r="X29" s="29"/>
      <c r="Y29" s="29"/>
      <c r="Z29" s="29"/>
      <c r="AA29" s="29"/>
      <c r="AB29" s="29"/>
      <c r="AC29" s="29"/>
      <c r="AD29" s="29"/>
      <c r="AE29" s="26"/>
      <c r="AF29" s="26"/>
      <c r="AG29" s="26"/>
      <c r="AH29" s="26"/>
      <c r="AI29" s="26"/>
      <c r="AJ29" s="26"/>
      <c r="AK29" s="26"/>
      <c r="AL29" s="26"/>
      <c r="AM29" s="26"/>
      <c r="AN29" s="26"/>
      <c r="AO29" s="26"/>
    </row>
    <row r="30" spans="2:41" ht="20.65" customHeight="1" outlineLevel="1" thickBot="1">
      <c r="B30" s="337" t="s">
        <v>22</v>
      </c>
      <c r="C30" s="347" t="s">
        <v>100</v>
      </c>
      <c r="D30" s="348"/>
      <c r="E30" s="349"/>
      <c r="F30" s="339" t="s">
        <v>21</v>
      </c>
      <c r="G30" s="341" t="s">
        <v>101</v>
      </c>
      <c r="H30" s="341" t="s">
        <v>72</v>
      </c>
      <c r="I30" s="343" t="s">
        <v>71</v>
      </c>
      <c r="J30" s="345" t="s">
        <v>102</v>
      </c>
      <c r="K30" s="244"/>
      <c r="L30" s="26"/>
      <c r="M30" s="26"/>
      <c r="N30" s="26"/>
      <c r="O30" s="26"/>
      <c r="P30" s="26"/>
      <c r="Q30" s="26"/>
      <c r="R30" s="29"/>
      <c r="S30" s="29"/>
      <c r="T30" s="29"/>
      <c r="U30" s="29"/>
      <c r="V30" s="29"/>
      <c r="W30" s="29"/>
      <c r="X30" s="29"/>
      <c r="Y30" s="29"/>
      <c r="Z30" s="29"/>
      <c r="AA30" s="26"/>
      <c r="AB30" s="26"/>
      <c r="AC30" s="26"/>
      <c r="AD30" s="26"/>
      <c r="AE30" s="26"/>
      <c r="AF30" s="26"/>
      <c r="AG30" s="26"/>
      <c r="AH30" s="26"/>
      <c r="AI30" s="26"/>
      <c r="AJ30" s="26"/>
      <c r="AK30" s="26"/>
      <c r="AL30" s="26"/>
    </row>
    <row r="31" spans="2:41" ht="37.15" customHeight="1" outlineLevel="1" thickBot="1">
      <c r="B31" s="338"/>
      <c r="C31" s="150" t="s">
        <v>62</v>
      </c>
      <c r="D31" s="151" t="s">
        <v>69</v>
      </c>
      <c r="E31" s="152" t="s">
        <v>99</v>
      </c>
      <c r="F31" s="340"/>
      <c r="G31" s="342"/>
      <c r="H31" s="342"/>
      <c r="I31" s="344"/>
      <c r="J31" s="346"/>
      <c r="K31" s="255"/>
      <c r="R31" s="16"/>
      <c r="S31" s="16"/>
      <c r="T31" s="16"/>
      <c r="U31" s="16"/>
      <c r="AA31"/>
      <c r="AB31"/>
      <c r="AC31"/>
      <c r="AD31"/>
    </row>
    <row r="32" spans="2:41" ht="19.149999999999999" customHeight="1" outlineLevel="1">
      <c r="B32" s="208" t="s">
        <v>26</v>
      </c>
      <c r="C32" s="161">
        <f>+C17</f>
        <v>0</v>
      </c>
      <c r="D32" s="162">
        <v>0</v>
      </c>
      <c r="E32" s="163"/>
      <c r="F32" s="164">
        <f>+C14</f>
        <v>0</v>
      </c>
      <c r="G32" s="165"/>
      <c r="H32" s="166">
        <v>0</v>
      </c>
      <c r="I32" s="167">
        <v>0</v>
      </c>
      <c r="J32" s="168">
        <f>IFERROR(ROUND(C32*F32,2),0)</f>
        <v>0</v>
      </c>
      <c r="K32" s="256"/>
      <c r="L32" s="35"/>
      <c r="R32" s="16"/>
      <c r="S32" s="16"/>
      <c r="T32" s="16"/>
      <c r="U32" s="16"/>
      <c r="AA32"/>
      <c r="AB32"/>
      <c r="AC32"/>
      <c r="AD32"/>
    </row>
    <row r="33" spans="2:30" ht="19.149999999999999" customHeight="1" outlineLevel="1">
      <c r="B33" s="208" t="s">
        <v>27</v>
      </c>
      <c r="C33" s="161">
        <f>+C18</f>
        <v>0</v>
      </c>
      <c r="D33" s="162">
        <v>0</v>
      </c>
      <c r="E33" s="163"/>
      <c r="F33" s="164">
        <f>+C15</f>
        <v>0</v>
      </c>
      <c r="G33" s="165"/>
      <c r="H33" s="166">
        <v>0</v>
      </c>
      <c r="I33" s="167">
        <v>0</v>
      </c>
      <c r="J33" s="168">
        <f>IFERROR(ROUND(C33*F33,2),0)</f>
        <v>0</v>
      </c>
      <c r="K33" s="257"/>
      <c r="L33" s="35"/>
      <c r="R33" s="16"/>
      <c r="S33" s="16"/>
      <c r="T33" s="16"/>
      <c r="U33" s="16"/>
      <c r="AA33"/>
      <c r="AB33"/>
      <c r="AC33"/>
      <c r="AD33"/>
    </row>
    <row r="34" spans="2:30" ht="19.149999999999999" customHeight="1" outlineLevel="1">
      <c r="B34" s="208" t="s">
        <v>60</v>
      </c>
      <c r="C34" s="161"/>
      <c r="D34" s="162">
        <f>+C19</f>
        <v>0</v>
      </c>
      <c r="E34" s="163"/>
      <c r="F34" s="164"/>
      <c r="G34" s="165"/>
      <c r="H34" s="166">
        <f>+C11</f>
        <v>0</v>
      </c>
      <c r="I34" s="169">
        <f>1-$C$12</f>
        <v>1</v>
      </c>
      <c r="J34" s="168">
        <f>IFERROR(ROUND(D34*H34*I34,2),0)</f>
        <v>0</v>
      </c>
      <c r="K34" s="257"/>
      <c r="L34" s="35"/>
      <c r="R34" s="16"/>
      <c r="S34" s="16"/>
      <c r="T34" s="16"/>
      <c r="U34" s="16"/>
      <c r="AA34"/>
      <c r="AB34"/>
      <c r="AC34"/>
      <c r="AD34"/>
    </row>
    <row r="35" spans="2:30" ht="19.149999999999999" customHeight="1" outlineLevel="1">
      <c r="B35" s="208" t="s">
        <v>3</v>
      </c>
      <c r="C35" s="161">
        <f>IF(D20="Hour(s) per section", C20,0)</f>
        <v>0</v>
      </c>
      <c r="D35" s="170" t="s">
        <v>75</v>
      </c>
      <c r="E35" s="171">
        <f>IF(AND(D20="Hour(s) per TA",C25&gt;0), C20,0)</f>
        <v>0</v>
      </c>
      <c r="F35" s="164">
        <f>IFERROR(IF(D20="Hour(s) per TA", 0,IF(C14&gt;0,C14,C15)),0)</f>
        <v>0</v>
      </c>
      <c r="G35" s="165">
        <f>IFERROR(IF(AND(D20="Hour(s) per TA",C25&gt;0),C25,0),0)</f>
        <v>0</v>
      </c>
      <c r="H35" s="166"/>
      <c r="I35" s="172" t="s">
        <v>75</v>
      </c>
      <c r="J35" s="168">
        <f>IFERROR(IF(C35&gt;0, C35*F35, E35*G35),0)</f>
        <v>0</v>
      </c>
      <c r="K35" s="257"/>
      <c r="L35" s="35"/>
      <c r="R35" s="16"/>
      <c r="S35" s="16"/>
      <c r="T35" s="16"/>
      <c r="U35" s="16"/>
      <c r="AA35"/>
      <c r="AB35"/>
      <c r="AC35"/>
      <c r="AD35"/>
    </row>
    <row r="36" spans="2:30" ht="19.149999999999999" customHeight="1" outlineLevel="1">
      <c r="B36" s="208" t="s">
        <v>4</v>
      </c>
      <c r="C36" s="161">
        <f>IF(D21="Hour(s) per section", C21,0)</f>
        <v>0</v>
      </c>
      <c r="D36" s="170" t="s">
        <v>75</v>
      </c>
      <c r="E36" s="171">
        <f>IF(AND(D21="Hour(s) per TA",C25&gt;0), C21,0)</f>
        <v>0</v>
      </c>
      <c r="F36" s="164">
        <f>IFERROR(IF(D21="Hour(s) per TA",0,IF(C14&gt;0,C14,C15)),0)</f>
        <v>0</v>
      </c>
      <c r="G36" s="292">
        <f>IFERROR(IF(AND(D21="Hour(s) per TA",C25&gt;0),C25,0),0)</f>
        <v>0</v>
      </c>
      <c r="H36" s="166"/>
      <c r="I36" s="172" t="s">
        <v>75</v>
      </c>
      <c r="J36" s="168">
        <f>IFERROR(IF(C36&gt;0, C36*F36, E36*G36),0)</f>
        <v>0</v>
      </c>
      <c r="K36" s="258"/>
      <c r="L36" s="35"/>
      <c r="R36" s="16"/>
      <c r="S36" s="16"/>
      <c r="T36" s="16"/>
      <c r="U36" s="16"/>
      <c r="AA36"/>
      <c r="AB36"/>
      <c r="AC36"/>
      <c r="AD36"/>
    </row>
    <row r="37" spans="2:30" ht="19.149999999999999" customHeight="1" outlineLevel="1">
      <c r="B37" s="209" t="s">
        <v>79</v>
      </c>
      <c r="C37" s="161">
        <f>IF(D22="Hour(s) per section", C22,0)</f>
        <v>0</v>
      </c>
      <c r="D37" s="170" t="s">
        <v>75</v>
      </c>
      <c r="E37" s="171">
        <f>IF(AND(D22="Hour(s) per TA",C25&gt;0), C22,0)</f>
        <v>0</v>
      </c>
      <c r="F37" s="164">
        <f>IFERROR(IF(OR(D22="Hour(s) per TA",D22="Hour(s) per course"),0,IF(C14&gt;0,C14,C15)),0)</f>
        <v>0</v>
      </c>
      <c r="G37" s="293">
        <f>IFERROR(IF(AND(D22="Hour(s) per TA",C25&gt;0),C25,0),0)</f>
        <v>0</v>
      </c>
      <c r="H37" s="166"/>
      <c r="I37" s="172" t="s">
        <v>75</v>
      </c>
      <c r="J37" s="168">
        <f>IFERROR(IF(D22="Hour(s) per course",C22,IF(E37&gt;0,E37*G37,C37*F37)),0)</f>
        <v>0</v>
      </c>
      <c r="K37" s="257"/>
      <c r="L37" s="35"/>
      <c r="R37" s="16"/>
      <c r="S37" s="16"/>
      <c r="T37" s="16"/>
      <c r="U37" s="16"/>
      <c r="AA37"/>
      <c r="AB37"/>
      <c r="AC37"/>
      <c r="AD37"/>
    </row>
    <row r="38" spans="2:30" ht="19.149999999999999" customHeight="1" outlineLevel="1" thickBot="1">
      <c r="B38" s="210" t="s">
        <v>5</v>
      </c>
      <c r="C38" s="173">
        <v>0</v>
      </c>
      <c r="D38" s="174" t="s">
        <v>75</v>
      </c>
      <c r="E38" s="175">
        <f>IFERROR(IF(AND(D23="Hour(s) per Invigilator",C26&gt;0), $C$23,0),0)</f>
        <v>0</v>
      </c>
      <c r="F38" s="202"/>
      <c r="G38" s="176">
        <f>IFERROR(IF(AND(D23="Hour(s) per Invigilator",C26&gt;0),C26,0),0)</f>
        <v>0</v>
      </c>
      <c r="H38" s="176"/>
      <c r="I38" s="177" t="s">
        <v>75</v>
      </c>
      <c r="J38" s="178">
        <f>IFERROR(IF(E38&gt;0, E38*G38, C23),0)</f>
        <v>0</v>
      </c>
      <c r="K38" s="257"/>
      <c r="L38" s="35"/>
      <c r="R38" s="16"/>
      <c r="S38" s="16"/>
      <c r="T38" s="16"/>
      <c r="U38" s="16"/>
      <c r="AA38"/>
      <c r="AB38"/>
      <c r="AC38"/>
      <c r="AD38"/>
    </row>
    <row r="39" spans="2:30" s="16" customFormat="1" ht="22.9" customHeight="1" outlineLevel="1" thickBot="1">
      <c r="B39" s="259"/>
      <c r="C39" s="56"/>
      <c r="D39" s="56"/>
      <c r="E39" s="57"/>
      <c r="F39" s="57"/>
      <c r="G39" s="57"/>
      <c r="H39" s="57"/>
      <c r="I39" s="58" t="s">
        <v>25</v>
      </c>
      <c r="J39" s="149">
        <f>SUM(J32:J38)</f>
        <v>0</v>
      </c>
      <c r="K39" s="244"/>
      <c r="L39" s="19"/>
      <c r="M39" s="19"/>
      <c r="N39" s="25"/>
      <c r="O39" s="19"/>
      <c r="P39" s="19"/>
      <c r="Q39" s="19"/>
    </row>
    <row r="40" spans="2:30" s="16" customFormat="1" outlineLevel="1">
      <c r="B40" s="259"/>
      <c r="C40" s="59"/>
      <c r="D40" s="59"/>
      <c r="E40" s="42"/>
      <c r="F40" s="42"/>
      <c r="G40" s="42"/>
      <c r="H40" s="108"/>
      <c r="I40" s="42"/>
      <c r="J40" s="42"/>
      <c r="K40" s="242"/>
      <c r="L40" s="4"/>
      <c r="M40" s="19"/>
      <c r="N40" s="19"/>
      <c r="O40" s="19"/>
      <c r="P40" s="19"/>
      <c r="Q40" s="19"/>
      <c r="R40" s="19"/>
      <c r="S40" s="19"/>
      <c r="T40" s="19"/>
    </row>
    <row r="41" spans="2:30" s="16" customFormat="1" outlineLevel="1">
      <c r="B41" s="248" t="s">
        <v>7</v>
      </c>
      <c r="C41" s="203" t="str">
        <f>IFERROR(ROUND(J39/C11,2),"-")</f>
        <v>-</v>
      </c>
      <c r="D41" s="33" t="s">
        <v>8</v>
      </c>
      <c r="E41" s="182"/>
      <c r="F41" s="182"/>
      <c r="G41" s="36"/>
      <c r="H41" s="108"/>
      <c r="I41" s="42"/>
      <c r="J41" s="42"/>
      <c r="K41" s="242"/>
      <c r="L41" s="4"/>
      <c r="M41" s="19"/>
      <c r="N41" s="19"/>
      <c r="O41" s="19"/>
    </row>
    <row r="42" spans="2:30" ht="9" customHeight="1">
      <c r="B42" s="260"/>
      <c r="C42" s="95"/>
      <c r="D42" s="95"/>
      <c r="E42" s="95"/>
      <c r="F42" s="95"/>
      <c r="G42" s="95"/>
      <c r="H42" s="112"/>
      <c r="I42" s="95"/>
      <c r="J42" s="95"/>
      <c r="K42" s="261"/>
      <c r="L42" s="50"/>
      <c r="M42" s="50"/>
      <c r="N42" s="50"/>
      <c r="O42" s="50"/>
    </row>
    <row r="43" spans="2:30">
      <c r="B43" s="285" t="s">
        <v>149</v>
      </c>
      <c r="C43" s="286"/>
      <c r="D43" s="286"/>
      <c r="E43" s="286"/>
      <c r="F43" s="286"/>
      <c r="G43" s="286"/>
      <c r="H43" s="287"/>
      <c r="I43" s="288"/>
      <c r="J43" s="288"/>
      <c r="K43" s="289"/>
      <c r="L43" s="1"/>
    </row>
    <row r="44" spans="2:30">
      <c r="B44" s="262"/>
      <c r="C44" s="96"/>
      <c r="D44" s="96"/>
      <c r="E44" s="96"/>
      <c r="F44" s="96"/>
      <c r="G44" s="96"/>
      <c r="H44" s="113"/>
      <c r="I44" s="182"/>
      <c r="J44" s="182"/>
      <c r="K44" s="244"/>
      <c r="L44" s="1"/>
    </row>
    <row r="45" spans="2:30">
      <c r="B45" s="262"/>
      <c r="C45" s="96"/>
      <c r="D45" s="96"/>
      <c r="E45" s="96"/>
      <c r="F45" s="96"/>
      <c r="G45" s="96"/>
      <c r="H45" s="113"/>
      <c r="I45" s="182"/>
      <c r="J45" s="182"/>
      <c r="K45" s="244"/>
      <c r="L45" s="1"/>
      <c r="V45"/>
      <c r="W45"/>
      <c r="X45"/>
      <c r="Y45"/>
      <c r="Z45"/>
      <c r="AA45"/>
      <c r="AB45"/>
      <c r="AC45"/>
      <c r="AD45"/>
    </row>
    <row r="46" spans="2:30">
      <c r="B46" s="262"/>
      <c r="C46" s="96"/>
      <c r="D46" s="96"/>
      <c r="E46" s="96"/>
      <c r="F46" s="96"/>
      <c r="G46" s="96"/>
      <c r="H46" s="113"/>
      <c r="I46" s="182"/>
      <c r="J46" s="182"/>
      <c r="K46" s="244"/>
      <c r="L46" s="1"/>
      <c r="V46"/>
      <c r="W46"/>
      <c r="X46"/>
      <c r="Y46"/>
      <c r="Z46"/>
      <c r="AA46"/>
      <c r="AB46"/>
      <c r="AC46"/>
      <c r="AD46"/>
    </row>
    <row r="47" spans="2:30">
      <c r="B47" s="262"/>
      <c r="C47" s="96"/>
      <c r="D47" s="96"/>
      <c r="E47" s="96"/>
      <c r="F47" s="96"/>
      <c r="G47" s="96"/>
      <c r="H47" s="113"/>
      <c r="I47" s="182"/>
      <c r="J47" s="182"/>
      <c r="K47" s="244"/>
      <c r="L47" s="1"/>
      <c r="V47"/>
      <c r="W47"/>
      <c r="X47"/>
      <c r="Y47"/>
      <c r="Z47"/>
      <c r="AA47"/>
      <c r="AB47"/>
      <c r="AC47"/>
      <c r="AD47"/>
    </row>
    <row r="48" spans="2:30">
      <c r="B48" s="262"/>
      <c r="C48" s="96"/>
      <c r="D48" s="96"/>
      <c r="E48" s="96"/>
      <c r="F48" s="96"/>
      <c r="G48" s="96"/>
      <c r="H48" s="113"/>
      <c r="I48" s="182"/>
      <c r="J48" s="182"/>
      <c r="K48" s="244"/>
      <c r="L48" s="1"/>
      <c r="V48"/>
      <c r="W48"/>
      <c r="X48"/>
      <c r="Y48"/>
      <c r="Z48"/>
      <c r="AA48"/>
      <c r="AB48"/>
      <c r="AC48"/>
      <c r="AD48"/>
    </row>
    <row r="49" spans="2:30" ht="15.75" thickBot="1">
      <c r="B49" s="263"/>
      <c r="C49" s="264"/>
      <c r="D49" s="264"/>
      <c r="E49" s="264"/>
      <c r="F49" s="264"/>
      <c r="G49" s="264"/>
      <c r="H49" s="265"/>
      <c r="I49" s="266"/>
      <c r="J49" s="266"/>
      <c r="K49" s="267"/>
      <c r="L49" s="1"/>
      <c r="V49"/>
      <c r="W49"/>
      <c r="X49"/>
      <c r="Y49"/>
      <c r="Z49"/>
      <c r="AA49"/>
      <c r="AB49"/>
      <c r="AC49"/>
      <c r="AD49"/>
    </row>
  </sheetData>
  <sheetProtection formatCells="0" formatColumns="0" formatRows="0" insertColumns="0" insertRows="0" insertHyperlinks="0" deleteColumns="0" deleteRows="0" sort="0" autoFilter="0" pivotTables="0"/>
  <mergeCells count="9">
    <mergeCell ref="B1:K1"/>
    <mergeCell ref="B30:B31"/>
    <mergeCell ref="F30:F31"/>
    <mergeCell ref="H30:H31"/>
    <mergeCell ref="I30:I31"/>
    <mergeCell ref="J30:J31"/>
    <mergeCell ref="G30:G31"/>
    <mergeCell ref="C30:E30"/>
    <mergeCell ref="B2:K2"/>
  </mergeCells>
  <dataValidations count="3">
    <dataValidation type="list" allowBlank="1" showInputMessage="1" showErrorMessage="1" sqref="D20:D21 F22" xr:uid="{00000000-0002-0000-0100-000000000000}">
      <formula1>"Hour(s) per section, Hour(s) per TA"</formula1>
    </dataValidation>
    <dataValidation type="list" allowBlank="1" showInputMessage="1" showErrorMessage="1" sqref="D22 F23:F24 F26" xr:uid="{00000000-0002-0000-0100-000001000000}">
      <formula1>"Hour(s) per section, Hour(s) per TA, Hour(s) per course"</formula1>
    </dataValidation>
    <dataValidation type="list" allowBlank="1" showInputMessage="1" showErrorMessage="1" sqref="D23:D24 D27" xr:uid="{00000000-0002-0000-0100-000002000000}">
      <formula1>"Hour(s) per course, Hour(s) per Invigilator"</formula1>
    </dataValidation>
  </dataValidations>
  <pageMargins left="0.5" right="0.25" top="0.25" bottom="0" header="0.3" footer="0.3"/>
  <pageSetup paperSize="5" scale="66" fitToWidth="0" orientation="landscape" cellComments="asDisplayed" r:id="rId1"/>
  <headerFooter scaleWithDoc="0"/>
  <rowBreaks count="1" manualBreakCount="1">
    <brk id="42" max="1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L34"/>
  <sheetViews>
    <sheetView showGridLines="0" topLeftCell="A15" zoomScale="110" zoomScaleNormal="110" zoomScaleSheetLayoutView="78" workbookViewId="0">
      <selection activeCell="B30" sqref="B30"/>
    </sheetView>
  </sheetViews>
  <sheetFormatPr defaultColWidth="8.7109375" defaultRowHeight="15"/>
  <cols>
    <col min="1" max="1" width="1.7109375" customWidth="1"/>
    <col min="2" max="2" width="40.7109375" customWidth="1"/>
    <col min="3" max="3" width="37.28515625" customWidth="1"/>
    <col min="12" max="12" width="8.85546875" customWidth="1"/>
  </cols>
  <sheetData>
    <row r="1" spans="2:12" ht="15.75" thickBot="1"/>
    <row r="2" spans="2:12" s="48" customFormat="1" ht="69" customHeight="1" thickBot="1">
      <c r="B2" s="353" t="s">
        <v>168</v>
      </c>
      <c r="C2" s="351"/>
      <c r="D2" s="351"/>
      <c r="E2" s="351"/>
      <c r="F2" s="351"/>
      <c r="G2" s="351"/>
      <c r="H2" s="351"/>
      <c r="I2" s="351"/>
      <c r="J2" s="351"/>
      <c r="K2" s="351"/>
      <c r="L2" s="352"/>
    </row>
    <row r="3" spans="2:12" s="48" customFormat="1" ht="24.6" customHeight="1" thickTop="1">
      <c r="B3" s="212" t="s">
        <v>43</v>
      </c>
      <c r="C3" s="213"/>
      <c r="D3" s="213"/>
      <c r="E3" s="213"/>
      <c r="F3" s="213"/>
      <c r="G3" s="213"/>
      <c r="H3" s="213"/>
      <c r="I3" s="213"/>
      <c r="J3" s="213"/>
      <c r="K3" s="213"/>
      <c r="L3" s="214"/>
    </row>
    <row r="4" spans="2:12" s="48" customFormat="1" ht="24" customHeight="1">
      <c r="B4" s="354" t="s">
        <v>86</v>
      </c>
      <c r="C4" s="355"/>
      <c r="D4" s="355"/>
      <c r="E4" s="355"/>
      <c r="F4" s="355"/>
      <c r="G4" s="355"/>
      <c r="H4" s="355"/>
      <c r="I4" s="355"/>
      <c r="J4" s="355"/>
      <c r="K4" s="355"/>
      <c r="L4" s="356"/>
    </row>
    <row r="5" spans="2:12" s="48" customFormat="1" ht="20.45" customHeight="1">
      <c r="B5" s="354"/>
      <c r="C5" s="355"/>
      <c r="D5" s="355"/>
      <c r="E5" s="355"/>
      <c r="F5" s="355"/>
      <c r="G5" s="355"/>
      <c r="H5" s="355"/>
      <c r="I5" s="355"/>
      <c r="J5" s="355"/>
      <c r="K5" s="355"/>
      <c r="L5" s="356"/>
    </row>
    <row r="6" spans="2:12" s="48" customFormat="1" ht="20.45" customHeight="1">
      <c r="B6" s="354" t="s">
        <v>103</v>
      </c>
      <c r="C6" s="355"/>
      <c r="D6" s="355"/>
      <c r="E6" s="355"/>
      <c r="F6" s="355"/>
      <c r="G6" s="355"/>
      <c r="H6" s="355"/>
      <c r="I6" s="355"/>
      <c r="J6" s="355"/>
      <c r="K6" s="355"/>
      <c r="L6" s="356"/>
    </row>
    <row r="7" spans="2:12" s="48" customFormat="1" ht="20.45" customHeight="1">
      <c r="B7" s="357" t="s">
        <v>104</v>
      </c>
      <c r="C7" s="358"/>
      <c r="D7" s="358"/>
      <c r="E7" s="358"/>
      <c r="F7" s="358"/>
      <c r="G7" s="358"/>
      <c r="H7" s="358"/>
      <c r="I7" s="358"/>
      <c r="J7" s="358"/>
      <c r="K7" s="358"/>
      <c r="L7" s="359"/>
    </row>
    <row r="8" spans="2:12" s="48" customFormat="1" ht="16.899999999999999" customHeight="1">
      <c r="B8" s="98" t="s">
        <v>59</v>
      </c>
      <c r="C8" s="134"/>
      <c r="D8" s="134"/>
      <c r="E8" s="134"/>
      <c r="F8" s="137"/>
      <c r="G8" s="137"/>
      <c r="H8" s="137"/>
      <c r="I8" s="137"/>
      <c r="J8" s="137"/>
      <c r="K8" s="137"/>
      <c r="L8" s="138"/>
    </row>
    <row r="9" spans="2:12" s="48" customFormat="1" ht="16.899999999999999" customHeight="1">
      <c r="B9" s="75" t="s">
        <v>80</v>
      </c>
      <c r="C9" s="75" t="s">
        <v>158</v>
      </c>
      <c r="D9" s="137"/>
      <c r="E9" s="137"/>
      <c r="F9" s="137"/>
      <c r="G9" s="137"/>
      <c r="H9" s="137"/>
      <c r="I9" s="137"/>
      <c r="J9" s="137"/>
      <c r="K9" s="137"/>
      <c r="L9" s="138"/>
    </row>
    <row r="10" spans="2:12" s="48" customFormat="1" ht="16.899999999999999" customHeight="1">
      <c r="B10" s="75" t="s">
        <v>81</v>
      </c>
      <c r="C10" s="76" t="s">
        <v>64</v>
      </c>
      <c r="D10" s="137"/>
      <c r="E10" s="137"/>
      <c r="F10" s="137"/>
      <c r="G10" s="137"/>
      <c r="H10" s="137"/>
      <c r="I10" s="137"/>
      <c r="J10" s="137"/>
      <c r="K10" s="137"/>
      <c r="L10" s="138"/>
    </row>
    <row r="11" spans="2:12" s="48" customFormat="1" ht="16.899999999999999" customHeight="1">
      <c r="B11" s="136"/>
      <c r="C11" s="137"/>
      <c r="D11" s="137"/>
      <c r="E11" s="137"/>
      <c r="F11" s="137"/>
      <c r="G11" s="137"/>
      <c r="H11" s="137"/>
      <c r="I11" s="137"/>
      <c r="J11" s="137"/>
      <c r="K11" s="137"/>
      <c r="L11" s="138"/>
    </row>
    <row r="12" spans="2:12" s="48" customFormat="1" ht="16.899999999999999" customHeight="1">
      <c r="B12" s="97" t="s">
        <v>44</v>
      </c>
      <c r="C12" s="137"/>
      <c r="D12" s="137"/>
      <c r="E12" s="137"/>
      <c r="F12" s="137"/>
      <c r="G12" s="137"/>
      <c r="H12" s="137"/>
      <c r="I12" s="137"/>
      <c r="J12" s="137"/>
      <c r="K12" s="137"/>
      <c r="L12" s="138"/>
    </row>
    <row r="13" spans="2:12" s="48" customFormat="1" ht="16.899999999999999" customHeight="1">
      <c r="B13" s="73" t="s">
        <v>63</v>
      </c>
      <c r="C13" s="137"/>
      <c r="D13" s="137"/>
      <c r="E13" s="137"/>
      <c r="F13" s="137"/>
      <c r="G13" s="137"/>
      <c r="H13" s="137"/>
      <c r="I13" s="137"/>
      <c r="J13" s="137"/>
      <c r="K13" s="137"/>
      <c r="L13" s="138"/>
    </row>
    <row r="14" spans="2:12" s="48" customFormat="1" ht="16.899999999999999" customHeight="1">
      <c r="B14" s="98" t="s">
        <v>59</v>
      </c>
      <c r="C14" s="137"/>
      <c r="D14" s="137"/>
      <c r="E14" s="137"/>
      <c r="F14" s="137"/>
      <c r="G14" s="137"/>
      <c r="H14" s="137"/>
      <c r="I14" s="137"/>
      <c r="J14" s="137"/>
      <c r="K14" s="137"/>
      <c r="L14" s="138"/>
    </row>
    <row r="15" spans="2:12" s="48" customFormat="1" ht="16.899999999999999" customHeight="1">
      <c r="B15" s="99" t="s">
        <v>87</v>
      </c>
      <c r="C15" s="100" t="s">
        <v>48</v>
      </c>
      <c r="D15" s="101"/>
      <c r="E15" s="137"/>
      <c r="F15" s="137"/>
      <c r="G15" s="137"/>
      <c r="H15" s="137"/>
      <c r="I15" s="137"/>
      <c r="J15" s="137"/>
      <c r="K15" s="137"/>
      <c r="L15" s="138"/>
    </row>
    <row r="16" spans="2:12" s="48" customFormat="1" ht="16.899999999999999" customHeight="1">
      <c r="B16" s="99" t="s">
        <v>65</v>
      </c>
      <c r="C16" s="102" t="s">
        <v>53</v>
      </c>
      <c r="D16" s="101"/>
      <c r="E16" s="137"/>
      <c r="F16" s="137"/>
      <c r="G16" s="137"/>
      <c r="H16" s="137"/>
      <c r="I16" s="137"/>
      <c r="J16" s="137"/>
      <c r="K16" s="137"/>
      <c r="L16" s="138"/>
    </row>
    <row r="17" spans="2:12" s="48" customFormat="1" ht="16.899999999999999" customHeight="1">
      <c r="B17" s="103"/>
      <c r="C17" s="137"/>
      <c r="D17" s="137"/>
      <c r="E17" s="137"/>
      <c r="F17" s="137"/>
      <c r="G17" s="137"/>
      <c r="H17" s="137"/>
      <c r="I17" s="137"/>
      <c r="J17" s="137"/>
      <c r="K17" s="137"/>
      <c r="L17" s="138"/>
    </row>
    <row r="18" spans="2:12" s="48" customFormat="1" ht="16.899999999999999" customHeight="1">
      <c r="B18" s="97" t="s">
        <v>83</v>
      </c>
      <c r="C18" s="137"/>
      <c r="D18" s="137"/>
      <c r="E18" s="137"/>
      <c r="F18" s="137"/>
      <c r="G18" s="137"/>
      <c r="H18" s="137"/>
      <c r="I18" s="137"/>
      <c r="J18" s="137"/>
      <c r="K18" s="137"/>
      <c r="L18" s="138"/>
    </row>
    <row r="19" spans="2:12" s="48" customFormat="1" ht="16.899999999999999" customHeight="1">
      <c r="B19" s="73" t="s">
        <v>88</v>
      </c>
      <c r="C19" s="137"/>
      <c r="D19" s="137"/>
      <c r="E19" s="137"/>
      <c r="F19" s="137"/>
      <c r="G19" s="137"/>
      <c r="H19" s="137"/>
      <c r="I19" s="137"/>
      <c r="J19" s="137"/>
      <c r="K19" s="137"/>
      <c r="L19" s="138"/>
    </row>
    <row r="20" spans="2:12" s="48" customFormat="1" ht="16.899999999999999" customHeight="1">
      <c r="B20" s="98" t="s">
        <v>59</v>
      </c>
      <c r="C20" s="137"/>
      <c r="D20" s="137"/>
      <c r="E20" s="137"/>
      <c r="F20" s="137"/>
      <c r="G20" s="137"/>
      <c r="H20" s="137"/>
      <c r="I20" s="137"/>
      <c r="J20" s="137"/>
      <c r="K20" s="137"/>
      <c r="L20" s="138"/>
    </row>
    <row r="21" spans="2:12" s="48" customFormat="1" ht="16.899999999999999" customHeight="1">
      <c r="B21" s="99" t="s">
        <v>49</v>
      </c>
      <c r="C21" s="105"/>
      <c r="D21" s="137"/>
      <c r="E21" s="137"/>
      <c r="F21" s="137"/>
      <c r="G21" s="137"/>
      <c r="H21" s="137"/>
      <c r="I21" s="137"/>
      <c r="J21" s="137"/>
      <c r="K21" s="137"/>
      <c r="L21" s="138"/>
    </row>
    <row r="22" spans="2:12" s="48" customFormat="1" ht="16.899999999999999" customHeight="1">
      <c r="B22" s="106" t="s">
        <v>66</v>
      </c>
      <c r="C22" s="105"/>
      <c r="D22" s="137"/>
      <c r="E22" s="137"/>
      <c r="F22" s="137"/>
      <c r="G22" s="137"/>
      <c r="H22" s="137"/>
      <c r="I22" s="137"/>
      <c r="J22" s="137"/>
      <c r="K22" s="137"/>
      <c r="L22" s="138"/>
    </row>
    <row r="23" spans="2:12" s="48" customFormat="1" ht="16.899999999999999" customHeight="1">
      <c r="B23" s="136"/>
      <c r="C23" s="137"/>
      <c r="D23" s="137"/>
      <c r="E23" s="137"/>
      <c r="F23" s="137"/>
      <c r="G23" s="137"/>
      <c r="H23" s="137"/>
      <c r="I23" s="137"/>
      <c r="J23" s="137"/>
      <c r="K23" s="137"/>
      <c r="L23" s="138"/>
    </row>
    <row r="24" spans="2:12" s="48" customFormat="1" ht="16.899999999999999" customHeight="1">
      <c r="B24" s="97" t="s">
        <v>45</v>
      </c>
      <c r="C24" s="137"/>
      <c r="D24" s="137"/>
      <c r="E24" s="137"/>
      <c r="F24" s="137"/>
      <c r="G24" s="137"/>
      <c r="H24" s="137"/>
      <c r="I24" s="137"/>
      <c r="J24" s="137"/>
      <c r="K24" s="137"/>
      <c r="L24" s="138"/>
    </row>
    <row r="25" spans="2:12" s="48" customFormat="1" ht="16.899999999999999" customHeight="1">
      <c r="B25" s="98" t="s">
        <v>59</v>
      </c>
      <c r="C25" s="137"/>
      <c r="D25" s="137"/>
      <c r="E25" s="137"/>
      <c r="F25" s="137"/>
      <c r="G25" s="137"/>
      <c r="H25" s="137"/>
      <c r="I25" s="137"/>
      <c r="J25" s="137"/>
      <c r="K25" s="137"/>
      <c r="L25" s="138"/>
    </row>
    <row r="26" spans="2:12" s="48" customFormat="1" ht="16.899999999999999" customHeight="1">
      <c r="B26" s="75" t="s">
        <v>61</v>
      </c>
      <c r="C26" s="76" t="s">
        <v>82</v>
      </c>
      <c r="D26" s="137"/>
      <c r="E26" s="137"/>
      <c r="F26" s="137"/>
      <c r="G26" s="137"/>
      <c r="H26" s="137"/>
      <c r="I26" s="137"/>
      <c r="J26" s="137"/>
      <c r="K26" s="137"/>
      <c r="L26" s="138"/>
    </row>
    <row r="27" spans="2:12" s="48" customFormat="1" ht="16.899999999999999" customHeight="1">
      <c r="B27" s="78" t="s">
        <v>89</v>
      </c>
      <c r="C27" s="76" t="s">
        <v>50</v>
      </c>
      <c r="D27" s="137"/>
      <c r="E27" s="137"/>
      <c r="F27" s="137"/>
      <c r="G27" s="137"/>
      <c r="H27" s="137"/>
      <c r="I27" s="137"/>
      <c r="J27" s="137"/>
      <c r="K27" s="137"/>
      <c r="L27" s="138"/>
    </row>
    <row r="28" spans="2:12" s="48" customFormat="1" ht="16.899999999999999" customHeight="1">
      <c r="B28" s="211"/>
      <c r="C28" s="72"/>
      <c r="D28" s="137"/>
      <c r="E28" s="137"/>
      <c r="F28" s="137"/>
      <c r="G28" s="137"/>
      <c r="H28" s="137"/>
      <c r="I28" s="137"/>
      <c r="J28" s="137"/>
      <c r="K28" s="137"/>
      <c r="L28" s="138"/>
    </row>
    <row r="29" spans="2:12" s="48" customFormat="1" ht="16.899999999999999" customHeight="1">
      <c r="B29" s="74" t="s">
        <v>41</v>
      </c>
      <c r="C29" s="72"/>
      <c r="D29" s="72"/>
      <c r="E29" s="72"/>
      <c r="F29" s="72"/>
      <c r="G29" s="72"/>
      <c r="H29" s="72"/>
      <c r="I29" s="72"/>
      <c r="J29" s="72"/>
      <c r="K29" s="72"/>
      <c r="L29" s="215"/>
    </row>
    <row r="30" spans="2:12" s="48" customFormat="1" ht="16.899999999999999" customHeight="1">
      <c r="B30" s="73" t="s">
        <v>159</v>
      </c>
      <c r="C30" s="72"/>
      <c r="D30" s="72"/>
      <c r="E30" s="72"/>
      <c r="F30" s="72"/>
      <c r="G30" s="72"/>
      <c r="H30" s="72"/>
      <c r="I30" s="72"/>
      <c r="J30" s="72"/>
      <c r="K30" s="72"/>
      <c r="L30" s="215"/>
    </row>
    <row r="31" spans="2:12" s="48" customFormat="1" ht="16.899999999999999" customHeight="1">
      <c r="B31" s="73"/>
      <c r="C31" s="72"/>
      <c r="D31" s="72"/>
      <c r="E31" s="72"/>
      <c r="F31" s="72"/>
      <c r="G31" s="72"/>
      <c r="H31" s="72"/>
      <c r="I31" s="72"/>
      <c r="J31" s="72"/>
      <c r="K31" s="72"/>
      <c r="L31" s="215"/>
    </row>
    <row r="32" spans="2:12" s="48" customFormat="1" ht="16.899999999999999" customHeight="1">
      <c r="B32" s="74" t="s">
        <v>42</v>
      </c>
      <c r="C32" s="72"/>
      <c r="D32" s="72"/>
      <c r="E32" s="72"/>
      <c r="F32" s="72"/>
      <c r="G32" s="72"/>
      <c r="H32" s="72"/>
      <c r="I32" s="72"/>
      <c r="J32" s="72"/>
      <c r="K32" s="72"/>
      <c r="L32" s="215"/>
    </row>
    <row r="33" spans="2:12" s="48" customFormat="1" ht="16.899999999999999" customHeight="1">
      <c r="B33" s="73" t="s">
        <v>167</v>
      </c>
      <c r="C33" s="72"/>
      <c r="D33" s="72"/>
      <c r="E33" s="72"/>
      <c r="F33" s="72"/>
      <c r="G33" s="72"/>
      <c r="H33" s="72"/>
      <c r="I33" s="72"/>
      <c r="J33" s="72"/>
      <c r="K33" s="72"/>
      <c r="L33" s="215"/>
    </row>
    <row r="34" spans="2:12" s="48" customFormat="1" ht="16.899999999999999" customHeight="1" thickBot="1">
      <c r="B34" s="79"/>
      <c r="C34" s="80"/>
      <c r="D34" s="80"/>
      <c r="E34" s="80"/>
      <c r="F34" s="80"/>
      <c r="G34" s="80"/>
      <c r="H34" s="80"/>
      <c r="I34" s="80"/>
      <c r="J34" s="80"/>
      <c r="K34" s="80"/>
      <c r="L34" s="216"/>
    </row>
  </sheetData>
  <mergeCells count="4">
    <mergeCell ref="B2:L2"/>
    <mergeCell ref="B4:L5"/>
    <mergeCell ref="B7:L7"/>
    <mergeCell ref="B6:L6"/>
  </mergeCells>
  <pageMargins left="0.70866141732283505" right="0.70866141732283505" top="0.49803149600000002" bottom="0.49803149600000002" header="0.31496062992126" footer="0.31496062992126"/>
  <pageSetup scale="75"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T31"/>
  <sheetViews>
    <sheetView showGridLines="0" tabSelected="1" topLeftCell="A10" zoomScaleNormal="100" workbookViewId="0">
      <selection activeCell="I36" sqref="I36"/>
    </sheetView>
  </sheetViews>
  <sheetFormatPr defaultColWidth="8.85546875" defaultRowHeight="15"/>
  <cols>
    <col min="1" max="1" width="1.42578125" style="49" customWidth="1"/>
    <col min="2" max="3" width="8.85546875" style="49"/>
    <col min="4" max="4" width="13.42578125" style="49" customWidth="1"/>
    <col min="5" max="5" width="13.140625" style="49" customWidth="1"/>
    <col min="6" max="16" width="8.85546875" style="49"/>
    <col min="17" max="17" width="8.85546875" style="49" customWidth="1"/>
    <col min="18" max="19" width="8.85546875" style="49"/>
    <col min="20" max="20" width="5" style="49" customWidth="1"/>
    <col min="21" max="16384" width="8.85546875" style="49"/>
  </cols>
  <sheetData>
    <row r="1" spans="2:20" ht="7.9" customHeight="1" thickBot="1"/>
    <row r="2" spans="2:20" ht="85.15" customHeight="1" thickBot="1">
      <c r="B2" s="353" t="s">
        <v>166</v>
      </c>
      <c r="C2" s="386"/>
      <c r="D2" s="386"/>
      <c r="E2" s="386"/>
      <c r="F2" s="386"/>
      <c r="G2" s="386"/>
      <c r="H2" s="386"/>
      <c r="I2" s="386"/>
      <c r="J2" s="386"/>
      <c r="K2" s="386"/>
      <c r="L2" s="386"/>
      <c r="M2" s="386"/>
      <c r="N2" s="386"/>
      <c r="O2" s="386"/>
      <c r="P2" s="386"/>
      <c r="Q2" s="386"/>
      <c r="R2" s="386"/>
      <c r="S2" s="386"/>
      <c r="T2" s="386"/>
    </row>
    <row r="3" spans="2:20" ht="14.45" customHeight="1" thickTop="1" thickBot="1">
      <c r="B3" s="235"/>
      <c r="C3" s="236"/>
      <c r="D3" s="236"/>
      <c r="E3" s="236"/>
      <c r="F3" s="236"/>
      <c r="G3" s="236"/>
      <c r="H3" s="236"/>
      <c r="I3" s="236"/>
      <c r="J3" s="236"/>
      <c r="K3" s="236"/>
      <c r="L3" s="236"/>
      <c r="M3" s="236"/>
      <c r="N3" s="236"/>
      <c r="O3" s="236"/>
      <c r="P3" s="236"/>
      <c r="Q3" s="236"/>
      <c r="R3" s="236"/>
      <c r="S3" s="237"/>
      <c r="T3" s="238"/>
    </row>
    <row r="4" spans="2:20" s="29" customFormat="1" ht="18.399999999999999" customHeight="1">
      <c r="B4" s="387" t="s">
        <v>162</v>
      </c>
      <c r="C4" s="388"/>
      <c r="D4" s="388"/>
      <c r="E4" s="388"/>
      <c r="F4" s="388"/>
      <c r="G4" s="388"/>
      <c r="H4" s="388"/>
      <c r="I4" s="388"/>
      <c r="J4" s="388"/>
      <c r="K4" s="388"/>
      <c r="L4" s="388"/>
      <c r="M4" s="388"/>
      <c r="N4" s="388"/>
      <c r="O4" s="388"/>
      <c r="P4" s="388"/>
      <c r="Q4" s="388"/>
      <c r="R4" s="388"/>
      <c r="S4" s="388"/>
      <c r="T4" s="389"/>
    </row>
    <row r="5" spans="2:20" s="29" customFormat="1" ht="18.399999999999999" customHeight="1">
      <c r="B5" s="375" t="s">
        <v>107</v>
      </c>
      <c r="C5" s="390"/>
      <c r="D5" s="390"/>
      <c r="E5" s="390"/>
      <c r="F5" s="390"/>
      <c r="G5" s="390"/>
      <c r="H5" s="390"/>
      <c r="I5" s="390"/>
      <c r="J5" s="390"/>
      <c r="K5" s="390"/>
      <c r="L5" s="390"/>
      <c r="M5" s="390"/>
      <c r="N5" s="390"/>
      <c r="O5" s="390"/>
      <c r="P5" s="390"/>
      <c r="Q5" s="390"/>
      <c r="R5" s="390"/>
      <c r="S5" s="390"/>
      <c r="T5" s="391"/>
    </row>
    <row r="6" spans="2:20" s="29" customFormat="1" ht="18.399999999999999" customHeight="1">
      <c r="B6" s="183" t="s">
        <v>163</v>
      </c>
      <c r="C6" s="130"/>
      <c r="D6" s="130"/>
      <c r="E6" s="130"/>
      <c r="F6" s="130"/>
      <c r="G6" s="130"/>
      <c r="H6" s="130"/>
      <c r="I6" s="130"/>
      <c r="J6" s="130"/>
      <c r="K6" s="130"/>
      <c r="L6" s="130"/>
      <c r="M6" s="130"/>
      <c r="N6" s="130"/>
      <c r="O6" s="130"/>
      <c r="P6" s="130"/>
      <c r="Q6" s="130"/>
      <c r="R6" s="130"/>
      <c r="S6" s="130"/>
      <c r="T6" s="131"/>
    </row>
    <row r="7" spans="2:20" s="29" customFormat="1" ht="18.399999999999999" customHeight="1">
      <c r="B7" s="360" t="s">
        <v>164</v>
      </c>
      <c r="C7" s="361"/>
      <c r="D7" s="361"/>
      <c r="E7" s="361"/>
      <c r="F7" s="361"/>
      <c r="G7" s="361"/>
      <c r="H7" s="361"/>
      <c r="I7" s="361"/>
      <c r="J7" s="361"/>
      <c r="K7" s="361"/>
      <c r="L7" s="361"/>
      <c r="M7" s="361"/>
      <c r="N7" s="361"/>
      <c r="O7" s="361"/>
      <c r="P7" s="361"/>
      <c r="Q7" s="361"/>
      <c r="R7" s="361"/>
      <c r="S7" s="361"/>
      <c r="T7" s="362"/>
    </row>
    <row r="8" spans="2:20" s="29" customFormat="1" ht="18.399999999999999" customHeight="1">
      <c r="B8" s="392" t="s">
        <v>90</v>
      </c>
      <c r="C8" s="393"/>
      <c r="D8" s="393"/>
      <c r="E8" s="393"/>
      <c r="F8" s="393"/>
      <c r="G8" s="393"/>
      <c r="H8" s="393"/>
      <c r="I8" s="393"/>
      <c r="J8" s="393"/>
      <c r="K8" s="393"/>
      <c r="L8" s="393"/>
      <c r="M8" s="393"/>
      <c r="N8" s="393"/>
      <c r="O8" s="393"/>
      <c r="P8" s="393"/>
      <c r="Q8" s="393"/>
      <c r="R8" s="393"/>
      <c r="S8" s="393"/>
      <c r="T8" s="394"/>
    </row>
    <row r="9" spans="2:20" s="135" customFormat="1" ht="18.399999999999999" customHeight="1">
      <c r="B9" s="184"/>
      <c r="C9" s="185"/>
      <c r="D9" s="185"/>
      <c r="E9" s="185"/>
      <c r="F9" s="185"/>
      <c r="G9" s="185"/>
      <c r="H9" s="185"/>
      <c r="I9" s="185"/>
      <c r="J9" s="185"/>
      <c r="K9" s="185"/>
      <c r="L9" s="185"/>
      <c r="M9" s="185"/>
      <c r="N9" s="185"/>
      <c r="O9" s="185"/>
      <c r="P9" s="185"/>
      <c r="Q9" s="185"/>
      <c r="R9" s="185"/>
      <c r="S9" s="185"/>
      <c r="T9" s="186"/>
    </row>
    <row r="10" spans="2:20" s="29" customFormat="1" ht="21" customHeight="1">
      <c r="B10" s="129" t="s">
        <v>108</v>
      </c>
      <c r="C10" s="187"/>
      <c r="D10" s="187"/>
      <c r="E10" s="187"/>
      <c r="F10" s="187"/>
      <c r="G10" s="187"/>
      <c r="H10" s="187"/>
      <c r="I10" s="187"/>
      <c r="J10" s="187"/>
      <c r="K10" s="187"/>
      <c r="L10" s="187"/>
      <c r="M10" s="187"/>
      <c r="N10" s="187"/>
      <c r="O10" s="187"/>
      <c r="P10" s="187"/>
      <c r="Q10" s="187"/>
      <c r="R10" s="187"/>
      <c r="S10" s="187"/>
      <c r="T10" s="188"/>
    </row>
    <row r="11" spans="2:20" s="128" customFormat="1" ht="18.399999999999999" customHeight="1">
      <c r="B11" s="183" t="s">
        <v>165</v>
      </c>
      <c r="C11" s="191"/>
      <c r="D11" s="191"/>
      <c r="E11" s="191"/>
      <c r="F11" s="191"/>
      <c r="G11" s="191"/>
      <c r="H11" s="191"/>
      <c r="I11" s="191"/>
      <c r="J11" s="191"/>
      <c r="K11" s="191"/>
      <c r="L11" s="191"/>
      <c r="M11" s="191"/>
      <c r="N11" s="191"/>
      <c r="O11" s="191"/>
      <c r="P11" s="191"/>
      <c r="Q11" s="191"/>
      <c r="R11" s="187"/>
      <c r="S11" s="187"/>
      <c r="T11" s="188"/>
    </row>
    <row r="12" spans="2:20" s="128" customFormat="1" ht="18.399999999999999" customHeight="1">
      <c r="B12" s="378" t="s">
        <v>125</v>
      </c>
      <c r="C12" s="379"/>
      <c r="D12" s="379"/>
      <c r="E12" s="379"/>
      <c r="F12" s="379"/>
      <c r="G12" s="379"/>
      <c r="H12" s="379"/>
      <c r="I12" s="379"/>
      <c r="J12" s="379"/>
      <c r="K12" s="379"/>
      <c r="L12" s="379"/>
      <c r="M12" s="379"/>
      <c r="N12" s="379"/>
      <c r="O12" s="379"/>
      <c r="P12" s="379"/>
      <c r="Q12" s="379"/>
      <c r="R12" s="187"/>
      <c r="S12" s="187"/>
      <c r="T12" s="188"/>
    </row>
    <row r="13" spans="2:20" s="135" customFormat="1" ht="18.399999999999999" customHeight="1">
      <c r="B13" s="381" t="s">
        <v>128</v>
      </c>
      <c r="C13" s="382"/>
      <c r="D13" s="382"/>
      <c r="E13" s="382"/>
      <c r="F13" s="382"/>
      <c r="G13" s="382"/>
      <c r="H13" s="382"/>
      <c r="I13" s="382"/>
      <c r="J13" s="382"/>
      <c r="K13" s="382"/>
      <c r="L13" s="382"/>
      <c r="M13" s="382"/>
      <c r="N13" s="382"/>
      <c r="O13" s="382"/>
      <c r="P13" s="382"/>
      <c r="Q13" s="382"/>
      <c r="R13" s="187"/>
      <c r="S13" s="187"/>
      <c r="T13" s="188"/>
    </row>
    <row r="14" spans="2:20" s="135" customFormat="1" ht="18.399999999999999" customHeight="1">
      <c r="B14" s="190"/>
      <c r="C14" s="191"/>
      <c r="D14" s="191"/>
      <c r="E14" s="191"/>
      <c r="F14" s="191"/>
      <c r="G14" s="191"/>
      <c r="H14" s="191"/>
      <c r="I14" s="191"/>
      <c r="J14" s="191"/>
      <c r="K14" s="191"/>
      <c r="L14" s="191"/>
      <c r="M14" s="191"/>
      <c r="N14" s="191"/>
      <c r="O14" s="191"/>
      <c r="P14" s="191"/>
      <c r="Q14" s="191"/>
      <c r="R14" s="187"/>
      <c r="S14" s="187"/>
      <c r="T14" s="188"/>
    </row>
    <row r="15" spans="2:20" s="128" customFormat="1" ht="18.399999999999999" customHeight="1">
      <c r="B15" s="189" t="s">
        <v>109</v>
      </c>
      <c r="C15" s="187"/>
      <c r="D15" s="187"/>
      <c r="E15" s="187"/>
      <c r="F15" s="187"/>
      <c r="G15" s="187"/>
      <c r="H15" s="187"/>
      <c r="I15" s="187"/>
      <c r="J15" s="187"/>
      <c r="K15" s="187"/>
      <c r="L15" s="187"/>
      <c r="M15" s="187"/>
      <c r="N15" s="187"/>
      <c r="O15" s="187"/>
      <c r="P15" s="187"/>
      <c r="Q15" s="187"/>
      <c r="R15" s="187"/>
      <c r="S15" s="187"/>
      <c r="T15" s="188"/>
    </row>
    <row r="16" spans="2:20" s="29" customFormat="1" ht="18.399999999999999" customHeight="1">
      <c r="B16" s="372" t="s">
        <v>110</v>
      </c>
      <c r="C16" s="373"/>
      <c r="D16" s="373"/>
      <c r="E16" s="373"/>
      <c r="F16" s="373"/>
      <c r="G16" s="373"/>
      <c r="H16" s="373"/>
      <c r="I16" s="373"/>
      <c r="J16" s="373"/>
      <c r="K16" s="373"/>
      <c r="L16" s="373"/>
      <c r="M16" s="373"/>
      <c r="N16" s="373"/>
      <c r="O16" s="373"/>
      <c r="P16" s="373"/>
      <c r="Q16" s="373"/>
      <c r="R16" s="373"/>
      <c r="S16" s="373"/>
      <c r="T16" s="374"/>
    </row>
    <row r="17" spans="2:20" s="128" customFormat="1" ht="18.399999999999999" customHeight="1">
      <c r="B17" s="378" t="s">
        <v>111</v>
      </c>
      <c r="C17" s="379"/>
      <c r="D17" s="379"/>
      <c r="E17" s="379"/>
      <c r="F17" s="379"/>
      <c r="G17" s="379"/>
      <c r="H17" s="379"/>
      <c r="I17" s="379"/>
      <c r="J17" s="379"/>
      <c r="K17" s="379"/>
      <c r="L17" s="379"/>
      <c r="M17" s="379"/>
      <c r="N17" s="379"/>
      <c r="O17" s="379"/>
      <c r="P17" s="379"/>
      <c r="Q17" s="379"/>
      <c r="R17" s="379"/>
      <c r="S17" s="379"/>
      <c r="T17" s="380"/>
    </row>
    <row r="18" spans="2:20" s="135" customFormat="1" ht="18.399999999999999" customHeight="1">
      <c r="B18" s="190"/>
      <c r="C18" s="191"/>
      <c r="D18" s="191"/>
      <c r="E18" s="191"/>
      <c r="F18" s="191"/>
      <c r="G18" s="191"/>
      <c r="H18" s="191"/>
      <c r="I18" s="191"/>
      <c r="J18" s="191"/>
      <c r="K18" s="191"/>
      <c r="L18" s="191"/>
      <c r="M18" s="191"/>
      <c r="N18" s="191"/>
      <c r="O18" s="191"/>
      <c r="P18" s="191"/>
      <c r="Q18" s="191"/>
      <c r="R18" s="191"/>
      <c r="S18" s="191"/>
      <c r="T18" s="192"/>
    </row>
    <row r="19" spans="2:20" s="29" customFormat="1" ht="18.399999999999999" customHeight="1">
      <c r="B19" s="375" t="s">
        <v>112</v>
      </c>
      <c r="C19" s="376"/>
      <c r="D19" s="376"/>
      <c r="E19" s="376"/>
      <c r="F19" s="376"/>
      <c r="G19" s="376"/>
      <c r="H19" s="376"/>
      <c r="I19" s="376"/>
      <c r="J19" s="376"/>
      <c r="K19" s="376"/>
      <c r="L19" s="376"/>
      <c r="M19" s="376"/>
      <c r="N19" s="376"/>
      <c r="O19" s="376"/>
      <c r="P19" s="376"/>
      <c r="Q19" s="376"/>
      <c r="R19" s="376"/>
      <c r="S19" s="376"/>
      <c r="T19" s="377"/>
    </row>
    <row r="20" spans="2:20" s="29" customFormat="1" ht="18.399999999999999" customHeight="1">
      <c r="B20" s="360" t="s">
        <v>91</v>
      </c>
      <c r="C20" s="361"/>
      <c r="D20" s="361"/>
      <c r="E20" s="361"/>
      <c r="F20" s="361"/>
      <c r="G20" s="361"/>
      <c r="H20" s="361"/>
      <c r="I20" s="361"/>
      <c r="J20" s="361"/>
      <c r="K20" s="361"/>
      <c r="L20" s="361"/>
      <c r="M20" s="361"/>
      <c r="N20" s="361"/>
      <c r="O20" s="361"/>
      <c r="P20" s="361"/>
      <c r="Q20" s="361"/>
      <c r="R20" s="361"/>
      <c r="S20" s="361"/>
      <c r="T20" s="362"/>
    </row>
    <row r="21" spans="2:20" s="29" customFormat="1" ht="31.15" customHeight="1">
      <c r="B21" s="360" t="s">
        <v>126</v>
      </c>
      <c r="C21" s="361"/>
      <c r="D21" s="361"/>
      <c r="E21" s="361"/>
      <c r="F21" s="361"/>
      <c r="G21" s="361"/>
      <c r="H21" s="361"/>
      <c r="I21" s="361"/>
      <c r="J21" s="361"/>
      <c r="K21" s="361"/>
      <c r="L21" s="361"/>
      <c r="M21" s="361"/>
      <c r="N21" s="361"/>
      <c r="O21" s="361"/>
      <c r="P21" s="361"/>
      <c r="Q21" s="361"/>
      <c r="R21" s="361"/>
      <c r="S21" s="361"/>
      <c r="T21" s="362"/>
    </row>
    <row r="22" spans="2:20" s="29" customFormat="1" ht="21.6" customHeight="1">
      <c r="B22" s="360" t="s">
        <v>127</v>
      </c>
      <c r="C22" s="361"/>
      <c r="D22" s="361"/>
      <c r="E22" s="361"/>
      <c r="F22" s="361"/>
      <c r="G22" s="361"/>
      <c r="H22" s="361"/>
      <c r="I22" s="361"/>
      <c r="J22" s="361"/>
      <c r="K22" s="361"/>
      <c r="L22" s="361"/>
      <c r="M22" s="361"/>
      <c r="N22" s="361"/>
      <c r="O22" s="361"/>
      <c r="P22" s="361"/>
      <c r="Q22" s="361"/>
      <c r="R22" s="361"/>
      <c r="S22" s="361"/>
      <c r="T22" s="362"/>
    </row>
    <row r="23" spans="2:20" ht="18.399999999999999" customHeight="1">
      <c r="B23" s="383"/>
      <c r="C23" s="384"/>
      <c r="D23" s="384"/>
      <c r="E23" s="384"/>
      <c r="F23" s="384"/>
      <c r="G23" s="384"/>
      <c r="H23" s="384"/>
      <c r="I23" s="384"/>
      <c r="J23" s="384"/>
      <c r="K23" s="384"/>
      <c r="L23" s="384"/>
      <c r="M23" s="384"/>
      <c r="N23" s="384"/>
      <c r="O23" s="384"/>
      <c r="P23" s="384"/>
      <c r="Q23" s="384"/>
      <c r="R23" s="384"/>
      <c r="S23" s="384"/>
      <c r="T23" s="385"/>
    </row>
    <row r="24" spans="2:20" ht="18.399999999999999" customHeight="1">
      <c r="B24" s="369" t="s">
        <v>113</v>
      </c>
      <c r="C24" s="370"/>
      <c r="D24" s="370"/>
      <c r="E24" s="370"/>
      <c r="F24" s="370"/>
      <c r="G24" s="370"/>
      <c r="H24" s="370"/>
      <c r="I24" s="370"/>
      <c r="J24" s="370"/>
      <c r="K24" s="370"/>
      <c r="L24" s="370"/>
      <c r="M24" s="370"/>
      <c r="N24" s="370"/>
      <c r="O24" s="370"/>
      <c r="P24" s="370"/>
      <c r="Q24" s="370"/>
      <c r="R24" s="370"/>
      <c r="S24" s="370"/>
      <c r="T24" s="371"/>
    </row>
    <row r="25" spans="2:20" s="124" customFormat="1" ht="18.399999999999999" customHeight="1">
      <c r="B25" s="104" t="s">
        <v>132</v>
      </c>
      <c r="C25" s="193"/>
      <c r="D25" s="193"/>
      <c r="E25" s="193"/>
      <c r="F25" s="193"/>
      <c r="G25" s="193"/>
      <c r="H25" s="193"/>
      <c r="I25" s="193"/>
      <c r="J25" s="193"/>
      <c r="K25" s="193"/>
      <c r="L25" s="193"/>
      <c r="M25" s="193"/>
      <c r="N25" s="193"/>
      <c r="O25" s="193"/>
      <c r="P25" s="193"/>
      <c r="Q25" s="193"/>
      <c r="R25" s="193"/>
      <c r="S25" s="193"/>
      <c r="T25" s="194"/>
    </row>
    <row r="26" spans="2:20" s="124" customFormat="1" ht="18.399999999999999" customHeight="1">
      <c r="B26" s="125"/>
      <c r="C26" s="126"/>
      <c r="D26" s="126"/>
      <c r="E26" s="126"/>
      <c r="F26" s="126"/>
      <c r="G26" s="126"/>
      <c r="H26" s="126"/>
      <c r="I26" s="126"/>
      <c r="J26" s="126"/>
      <c r="K26" s="126"/>
      <c r="L26" s="126"/>
      <c r="M26" s="126"/>
      <c r="N26" s="126"/>
      <c r="O26" s="126"/>
      <c r="P26" s="126"/>
      <c r="Q26" s="126"/>
      <c r="R26" s="126"/>
      <c r="S26" s="126"/>
      <c r="T26" s="127"/>
    </row>
    <row r="27" spans="2:20" ht="18.399999999999999" customHeight="1">
      <c r="B27" s="363" t="s">
        <v>114</v>
      </c>
      <c r="C27" s="364"/>
      <c r="D27" s="364"/>
      <c r="E27" s="364"/>
      <c r="F27" s="364"/>
      <c r="G27" s="364"/>
      <c r="H27" s="364"/>
      <c r="I27" s="364"/>
      <c r="J27" s="364"/>
      <c r="K27" s="364"/>
      <c r="L27" s="364"/>
      <c r="M27" s="364"/>
      <c r="N27" s="364"/>
      <c r="O27" s="364"/>
      <c r="P27" s="364"/>
      <c r="Q27" s="364"/>
      <c r="R27" s="364"/>
      <c r="S27" s="364"/>
      <c r="T27" s="365"/>
    </row>
    <row r="28" spans="2:20" ht="18.399999999999999" customHeight="1">
      <c r="B28" s="366" t="s">
        <v>133</v>
      </c>
      <c r="C28" s="367"/>
      <c r="D28" s="367"/>
      <c r="E28" s="367"/>
      <c r="F28" s="367"/>
      <c r="G28" s="367"/>
      <c r="H28" s="367"/>
      <c r="I28" s="367"/>
      <c r="J28" s="367"/>
      <c r="K28" s="367"/>
      <c r="L28" s="367"/>
      <c r="M28" s="367"/>
      <c r="N28" s="367"/>
      <c r="O28" s="367"/>
      <c r="P28" s="367"/>
      <c r="Q28" s="367"/>
      <c r="R28" s="367"/>
      <c r="S28" s="367"/>
      <c r="T28" s="368"/>
    </row>
    <row r="29" spans="2:20" ht="18.399999999999999" customHeight="1">
      <c r="B29" s="360" t="s">
        <v>169</v>
      </c>
      <c r="C29" s="361"/>
      <c r="D29" s="361"/>
      <c r="E29" s="361"/>
      <c r="F29" s="361"/>
      <c r="G29" s="361"/>
      <c r="H29" s="361"/>
      <c r="I29" s="361"/>
      <c r="J29" s="361"/>
      <c r="K29" s="361"/>
      <c r="L29" s="361"/>
      <c r="M29" s="361"/>
      <c r="N29" s="361"/>
      <c r="O29" s="361"/>
      <c r="P29" s="361"/>
      <c r="Q29" s="361"/>
      <c r="R29" s="361"/>
      <c r="S29" s="361"/>
      <c r="T29" s="362"/>
    </row>
    <row r="30" spans="2:20" ht="18.399999999999999" customHeight="1">
      <c r="B30" s="195" t="s">
        <v>117</v>
      </c>
      <c r="C30" s="196"/>
      <c r="D30" s="196"/>
      <c r="E30" s="198" t="s">
        <v>115</v>
      </c>
      <c r="F30" s="196" t="s">
        <v>116</v>
      </c>
      <c r="G30" s="196"/>
      <c r="H30" s="196"/>
      <c r="I30" s="196"/>
      <c r="J30" s="196"/>
      <c r="K30" s="196"/>
      <c r="L30" s="196"/>
      <c r="M30" s="196"/>
      <c r="N30" s="196"/>
      <c r="O30" s="196"/>
      <c r="P30" s="196"/>
      <c r="Q30" s="196"/>
      <c r="R30" s="196"/>
      <c r="S30" s="196"/>
      <c r="T30" s="197"/>
    </row>
    <row r="31" spans="2:20" s="124" customFormat="1" ht="18.399999999999999" customHeight="1" thickBot="1">
      <c r="B31" s="219"/>
      <c r="C31" s="220"/>
      <c r="D31" s="220"/>
      <c r="E31" s="221"/>
      <c r="F31" s="220"/>
      <c r="G31" s="220"/>
      <c r="H31" s="220"/>
      <c r="I31" s="220"/>
      <c r="J31" s="220"/>
      <c r="K31" s="220"/>
      <c r="L31" s="220"/>
      <c r="M31" s="220"/>
      <c r="N31" s="220"/>
      <c r="O31" s="220"/>
      <c r="P31" s="220"/>
      <c r="Q31" s="220"/>
      <c r="R31" s="220"/>
      <c r="S31" s="220"/>
      <c r="T31" s="222"/>
    </row>
  </sheetData>
  <mergeCells count="18">
    <mergeCell ref="B2:T2"/>
    <mergeCell ref="B4:T4"/>
    <mergeCell ref="B5:T5"/>
    <mergeCell ref="B12:Q12"/>
    <mergeCell ref="B7:T7"/>
    <mergeCell ref="B8:T8"/>
    <mergeCell ref="B16:T16"/>
    <mergeCell ref="B19:T19"/>
    <mergeCell ref="B17:T17"/>
    <mergeCell ref="B13:Q13"/>
    <mergeCell ref="B23:T23"/>
    <mergeCell ref="B29:T29"/>
    <mergeCell ref="B27:T27"/>
    <mergeCell ref="B28:T28"/>
    <mergeCell ref="B20:T20"/>
    <mergeCell ref="B21:T21"/>
    <mergeCell ref="B22:T22"/>
    <mergeCell ref="B24:T24"/>
  </mergeCells>
  <hyperlinks>
    <hyperlink ref="E30" location="'Appendix B'!B5" display="Appendix B'!B1" xr:uid="{00000000-0004-0000-0300-000000000000}"/>
  </hyperlinks>
  <pageMargins left="0.25" right="0.25" top="0.75" bottom="0.5" header="0.3" footer="0.3"/>
  <pageSetup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18"/>
  <sheetViews>
    <sheetView workbookViewId="0">
      <selection activeCell="H21" sqref="H21"/>
    </sheetView>
  </sheetViews>
  <sheetFormatPr defaultColWidth="8.7109375" defaultRowHeight="15"/>
  <cols>
    <col min="1" max="1" width="14" customWidth="1"/>
    <col min="2" max="2" width="7.7109375" customWidth="1"/>
    <col min="10" max="10" width="0.7109375" customWidth="1"/>
    <col min="11" max="11" width="9.7109375" customWidth="1"/>
    <col min="12" max="12" width="3.28515625" style="16" customWidth="1"/>
    <col min="13" max="14" width="8.7109375" style="16"/>
  </cols>
  <sheetData>
    <row r="1" spans="1:14">
      <c r="A1" s="14" t="s">
        <v>18</v>
      </c>
      <c r="B1" s="15" t="e">
        <f>+#REF!</f>
        <v>#REF!</v>
      </c>
    </row>
    <row r="2" spans="1:14">
      <c r="B2" s="395" t="s">
        <v>9</v>
      </c>
      <c r="C2" s="395"/>
      <c r="D2" s="395"/>
      <c r="E2" s="395"/>
      <c r="F2" s="395"/>
      <c r="G2" s="395"/>
      <c r="H2" s="395"/>
      <c r="I2" s="9"/>
      <c r="J2" s="9"/>
      <c r="K2" s="9"/>
      <c r="L2" s="17"/>
      <c r="N2" s="10"/>
    </row>
    <row r="3" spans="1:14" ht="45">
      <c r="A3" s="11" t="s">
        <v>10</v>
      </c>
      <c r="B3" s="11" t="s">
        <v>11</v>
      </c>
      <c r="C3" s="11" t="s">
        <v>12</v>
      </c>
      <c r="D3" s="11" t="s">
        <v>13</v>
      </c>
      <c r="E3" s="11" t="s">
        <v>14</v>
      </c>
      <c r="F3" s="11" t="s">
        <v>15</v>
      </c>
      <c r="G3" s="11" t="s">
        <v>16</v>
      </c>
      <c r="H3" s="11" t="s">
        <v>17</v>
      </c>
      <c r="I3" s="11" t="s">
        <v>19</v>
      </c>
      <c r="J3" s="11"/>
      <c r="K3" s="12" t="s">
        <v>29</v>
      </c>
      <c r="L3" s="21" t="s">
        <v>20</v>
      </c>
      <c r="N3" s="13"/>
    </row>
    <row r="4" spans="1:14">
      <c r="A4" t="e">
        <f>+#REF!</f>
        <v>#REF!</v>
      </c>
      <c r="B4" s="23"/>
      <c r="C4" s="23"/>
      <c r="D4" s="23"/>
      <c r="E4" s="23"/>
      <c r="F4" s="23"/>
      <c r="G4" s="23"/>
      <c r="H4" s="23"/>
      <c r="I4" s="23"/>
      <c r="K4" s="18" t="e">
        <f>ROUND((#REF!-AVERAGE('Course Enrolment Flux Rate'!B4:E4))/#REF!,2)</f>
        <v>#REF!</v>
      </c>
    </row>
    <row r="5" spans="1:14">
      <c r="A5" t="e">
        <f>+#REF!</f>
        <v>#REF!</v>
      </c>
      <c r="B5" s="23"/>
      <c r="C5" s="23"/>
      <c r="D5" s="23"/>
      <c r="E5" s="23"/>
      <c r="F5" s="23"/>
      <c r="G5" s="23"/>
      <c r="H5" s="23"/>
      <c r="I5" s="23"/>
      <c r="K5" s="18" t="e">
        <f>ROUND((#REF!-AVERAGE('Course Enrolment Flux Rate'!F5:I5))/#REF!,2)</f>
        <v>#REF!</v>
      </c>
    </row>
    <row r="16" spans="1:14">
      <c r="A16" s="22" t="s">
        <v>30</v>
      </c>
    </row>
    <row r="18" spans="1:11" ht="64.900000000000006" customHeight="1">
      <c r="A18" s="396" t="s">
        <v>32</v>
      </c>
      <c r="B18" s="396"/>
      <c r="C18" s="396"/>
      <c r="D18" s="396"/>
      <c r="E18" s="396"/>
      <c r="F18" s="396"/>
      <c r="G18" s="396"/>
      <c r="H18" s="396"/>
      <c r="I18" s="396"/>
      <c r="J18" s="396"/>
      <c r="K18" s="396"/>
    </row>
  </sheetData>
  <mergeCells count="2">
    <mergeCell ref="B2:H2"/>
    <mergeCell ref="A18:K18"/>
  </mergeCells>
  <phoneticPr fontId="15" type="noConversion"/>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Lecture with PRA or TUT</vt:lpstr>
      <vt:lpstr>Appendix A</vt:lpstr>
      <vt:lpstr>Appendix B</vt:lpstr>
      <vt:lpstr>Course Enrolment Flux Rate</vt:lpstr>
      <vt:lpstr>'Appendix A'!Print_Area</vt:lpstr>
      <vt:lpstr>'Appendix B'!Print_Area</vt:lpstr>
      <vt:lpstr>'Course Enrolment Flux Rate'!Print_Area</vt:lpstr>
      <vt:lpstr>Instructions!Print_Area</vt:lpstr>
      <vt:lpstr>'Lecture with PRA or TUT'!Print_Area</vt:lpstr>
      <vt:lpstr>Instructions!Print_Titles</vt:lpstr>
    </vt:vector>
  </TitlesOfParts>
  <Company>University of Toronto Mississauga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Yanyan Fan</dc:creator>
  <cp:lastModifiedBy>Yanyan Fan</cp:lastModifiedBy>
  <cp:lastPrinted>2018-05-09T21:24:09Z</cp:lastPrinted>
  <dcterms:created xsi:type="dcterms:W3CDTF">2014-10-06T19:05:45Z</dcterms:created>
  <dcterms:modified xsi:type="dcterms:W3CDTF">2020-11-11T18:02:06Z</dcterms:modified>
</cp:coreProperties>
</file>